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ON - Ostatní náklady" sheetId="2" r:id="rId2"/>
    <sheet name="SO-01 - Oprava dešťové ka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'ON - Ostatní náklady'!$C$120:$K$133</definedName>
    <definedName name="_xlnm.Print_Area" localSheetId="1">'ON - Ostatní náklady'!$C$4:$J$76,'ON - Ostatní náklady'!$C$82:$J$102,'ON - Ostatní náklady'!$C$108:$K$133</definedName>
    <definedName name="_xlnm.Print_Titles" localSheetId="1">'ON - Ostatní náklady'!$120:$120</definedName>
    <definedName name="_xlnm._FilterDatabase" localSheetId="2" hidden="1">'SO-01 - Oprava dešťové ka...'!$C$122:$K$244</definedName>
    <definedName name="_xlnm.Print_Area" localSheetId="2">'SO-01 - Oprava dešťové ka...'!$C$4:$J$76,'SO-01 - Oprava dešťové ka...'!$C$82:$J$104,'SO-01 - Oprava dešťové ka...'!$C$110:$K$244</definedName>
    <definedName name="_xlnm.Print_Titles" localSheetId="2">'SO-01 - Oprava dešťové ka...'!$122:$122</definedName>
    <definedName name="_xlnm.Print_Area" localSheetId="3">'Seznam figur'!$C$4:$G$50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231"/>
  <c r="J37"/>
  <c r="J36"/>
  <c i="1" r="AY96"/>
  <c i="3" r="J35"/>
  <c i="1" r="AX96"/>
  <c i="3"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J10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197"/>
  <c r="BH197"/>
  <c r="BG197"/>
  <c r="BF197"/>
  <c r="T197"/>
  <c r="R197"/>
  <c r="P197"/>
  <c r="BI195"/>
  <c r="BH195"/>
  <c r="BG195"/>
  <c r="BF195"/>
  <c r="T195"/>
  <c r="R195"/>
  <c r="P195"/>
  <c r="BI189"/>
  <c r="BH189"/>
  <c r="BG189"/>
  <c r="BF189"/>
  <c r="T189"/>
  <c r="R189"/>
  <c r="P189"/>
  <c r="BI187"/>
  <c r="BH187"/>
  <c r="BG187"/>
  <c r="BF187"/>
  <c r="T187"/>
  <c r="R187"/>
  <c r="P187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117"/>
  <c r="E7"/>
  <c r="E113"/>
  <c i="2" r="J37"/>
  <c r="J36"/>
  <c i="1" r="AY95"/>
  <c i="2" r="J35"/>
  <c i="1" r="AX95"/>
  <c i="2"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85"/>
  <c i="1" r="L90"/>
  <c r="AM90"/>
  <c r="AM89"/>
  <c r="L89"/>
  <c r="AM87"/>
  <c r="L87"/>
  <c r="L85"/>
  <c r="L84"/>
  <c i="2" r="J133"/>
  <c r="J130"/>
  <c i="3" r="BK210"/>
  <c r="BK156"/>
  <c r="J244"/>
  <c r="BK244"/>
  <c r="BK226"/>
  <c r="BK217"/>
  <c r="J230"/>
  <c r="J220"/>
  <c r="BK150"/>
  <c r="J218"/>
  <c i="2" r="J128"/>
  <c r="J132"/>
  <c r="BK130"/>
  <c i="3" r="BK230"/>
  <c r="BK239"/>
  <c r="J228"/>
  <c r="J174"/>
  <c r="BK141"/>
  <c r="J189"/>
  <c r="J132"/>
  <c r="J224"/>
  <c r="BK218"/>
  <c r="BK180"/>
  <c r="BK144"/>
  <c r="J126"/>
  <c i="2" r="J124"/>
  <c r="BK125"/>
  <c i="3" r="BK222"/>
  <c r="J215"/>
  <c r="BK195"/>
  <c r="BK216"/>
  <c r="J227"/>
  <c r="J180"/>
  <c r="BK228"/>
  <c r="J222"/>
  <c r="BK214"/>
  <c r="BK153"/>
  <c r="BK132"/>
  <c r="J197"/>
  <c i="2" r="BK124"/>
  <c i="3" r="BK174"/>
  <c r="J176"/>
  <c r="J241"/>
  <c r="J144"/>
  <c r="J223"/>
  <c r="BK213"/>
  <c r="BK138"/>
  <c r="BK187"/>
  <c i="2" r="J125"/>
  <c r="BK132"/>
  <c i="3" r="BK220"/>
  <c r="J235"/>
  <c r="J233"/>
  <c r="BK221"/>
  <c r="BK126"/>
  <c r="J216"/>
  <c r="J164"/>
  <c r="J210"/>
  <c r="J239"/>
  <c r="J226"/>
  <c r="BK164"/>
  <c r="BK225"/>
  <c r="J150"/>
  <c r="BK219"/>
  <c r="J156"/>
  <c r="J213"/>
  <c i="2" r="J126"/>
  <c r="BK126"/>
  <c i="3" r="J160"/>
  <c r="BK233"/>
  <c r="J217"/>
  <c r="J195"/>
  <c r="J225"/>
  <c r="BK189"/>
  <c i="2" r="BK128"/>
  <c i="3" r="BK241"/>
  <c r="BK197"/>
  <c r="BK224"/>
  <c r="BK229"/>
  <c r="J219"/>
  <c r="BK227"/>
  <c r="BK215"/>
  <c r="J141"/>
  <c i="1" r="AS94"/>
  <c i="3" r="J229"/>
  <c r="BK176"/>
  <c r="BK223"/>
  <c r="J138"/>
  <c r="J221"/>
  <c r="BK160"/>
  <c r="J214"/>
  <c i="2" r="BK133"/>
  <c i="3" r="BK235"/>
  <c r="J153"/>
  <c r="J187"/>
  <c i="2" l="1" r="R131"/>
  <c r="R123"/>
  <c r="T123"/>
  <c r="T122"/>
  <c r="T121"/>
  <c r="P131"/>
  <c i="3" r="T212"/>
  <c i="2" r="BK131"/>
  <c r="J131"/>
  <c r="J101"/>
  <c i="3" r="R125"/>
  <c r="R124"/>
  <c r="R123"/>
  <c r="R212"/>
  <c r="P232"/>
  <c i="2" r="BK123"/>
  <c r="T131"/>
  <c i="3" r="T125"/>
  <c r="T124"/>
  <c r="T123"/>
  <c r="P212"/>
  <c r="BK232"/>
  <c r="J232"/>
  <c r="J102"/>
  <c r="P125"/>
  <c r="P124"/>
  <c r="P123"/>
  <c i="1" r="AU96"/>
  <c i="3" r="BK212"/>
  <c r="J212"/>
  <c r="J100"/>
  <c r="R232"/>
  <c i="2" r="P123"/>
  <c i="3" r="BK125"/>
  <c r="J125"/>
  <c r="J98"/>
  <c r="T232"/>
  <c i="2" r="BK129"/>
  <c r="J129"/>
  <c r="J100"/>
  <c i="3" r="BK243"/>
  <c r="J243"/>
  <c r="J103"/>
  <c i="2" r="BK127"/>
  <c r="J127"/>
  <c r="J99"/>
  <c i="3" r="BK209"/>
  <c r="J209"/>
  <c r="J99"/>
  <c i="2" r="J123"/>
  <c r="J98"/>
  <c i="3" r="E85"/>
  <c r="F91"/>
  <c r="F120"/>
  <c r="BE138"/>
  <c r="BE174"/>
  <c r="BE195"/>
  <c r="BE216"/>
  <c r="BE219"/>
  <c r="BE220"/>
  <c r="BE226"/>
  <c r="J91"/>
  <c r="BE153"/>
  <c r="BE164"/>
  <c r="BE215"/>
  <c r="BE223"/>
  <c r="BE225"/>
  <c r="BE228"/>
  <c r="BE229"/>
  <c r="BE230"/>
  <c r="J92"/>
  <c r="BE156"/>
  <c r="BE187"/>
  <c r="BE197"/>
  <c r="BE214"/>
  <c r="BE218"/>
  <c r="BE144"/>
  <c r="BE180"/>
  <c r="BE189"/>
  <c r="BE222"/>
  <c r="BE224"/>
  <c r="BE126"/>
  <c r="BE150"/>
  <c r="BE160"/>
  <c r="BE210"/>
  <c r="BE235"/>
  <c r="BE241"/>
  <c r="BE227"/>
  <c r="J89"/>
  <c r="BE132"/>
  <c r="BE176"/>
  <c r="BE141"/>
  <c r="BE213"/>
  <c r="BE217"/>
  <c r="BE221"/>
  <c r="BE233"/>
  <c r="BE239"/>
  <c r="BE244"/>
  <c i="2" r="BE133"/>
  <c r="E111"/>
  <c r="J118"/>
  <c r="BE132"/>
  <c r="J91"/>
  <c r="J115"/>
  <c r="BE128"/>
  <c r="F92"/>
  <c r="BE124"/>
  <c r="BE126"/>
  <c r="F91"/>
  <c r="BE125"/>
  <c r="BE130"/>
  <c r="F36"/>
  <c i="1" r="BC95"/>
  <c i="3" r="F37"/>
  <c i="1" r="BD96"/>
  <c i="3" r="F36"/>
  <c i="1" r="BC96"/>
  <c i="2" r="F34"/>
  <c i="1" r="BA95"/>
  <c i="2" r="J34"/>
  <c i="1" r="AW95"/>
  <c i="3" r="J34"/>
  <c i="1" r="AW96"/>
  <c i="3" r="F35"/>
  <c i="1" r="BB96"/>
  <c i="2" r="F35"/>
  <c i="1" r="BB95"/>
  <c i="2" r="F37"/>
  <c i="1" r="BD95"/>
  <c i="3" r="F34"/>
  <c i="1" r="BA96"/>
  <c i="2" l="1" r="P122"/>
  <c r="P121"/>
  <c i="1" r="AU95"/>
  <c i="2" r="BK122"/>
  <c r="J122"/>
  <c r="J97"/>
  <c r="R122"/>
  <c r="R121"/>
  <c i="3" r="BK124"/>
  <c r="J124"/>
  <c r="J97"/>
  <c i="1" r="AU94"/>
  <c i="2" r="F33"/>
  <c i="1" r="AZ95"/>
  <c i="2" r="J33"/>
  <c i="1" r="AV95"/>
  <c r="AT95"/>
  <c r="BA94"/>
  <c r="AW94"/>
  <c r="AK30"/>
  <c r="BC94"/>
  <c r="W32"/>
  <c i="3" r="F33"/>
  <c i="1" r="AZ96"/>
  <c i="3" r="J33"/>
  <c i="1" r="AV96"/>
  <c r="AT96"/>
  <c r="BD94"/>
  <c r="W33"/>
  <c r="BB94"/>
  <c r="AX94"/>
  <c i="3" l="1" r="BK123"/>
  <c r="J123"/>
  <c i="2" r="BK121"/>
  <c r="J121"/>
  <c r="J96"/>
  <c i="3" r="J30"/>
  <c i="1" r="AG96"/>
  <c r="W31"/>
  <c r="AY94"/>
  <c r="AZ94"/>
  <c r="W29"/>
  <c r="W30"/>
  <c i="3" l="1" r="J39"/>
  <c r="J96"/>
  <c i="1" r="AN96"/>
  <c i="2" r="J30"/>
  <c i="1" r="AG95"/>
  <c r="AG94"/>
  <c r="AK26"/>
  <c r="AV94"/>
  <c r="AK29"/>
  <c r="AK35"/>
  <c l="1" r="AN95"/>
  <c i="2" r="J39"/>
  <c i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<sst xmlns="http://schemas.openxmlformats.org/spreadsheetml/2006/main">
  <si>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</si>
  <si>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</si>
  <si>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</si>
  <si>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</si>
  <si>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</si>
  <si>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{51ea2266-4906-4302-90d1-17ca28de2038}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</si>
  <si>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</si>
  <si>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</si>
  <si>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</si>
  <si>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</si>
  <si>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</si>
  <si>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</si>
  <si>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</si>
  <si>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</si>
  <si>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20251124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</si>
  <si>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</si>
  <si>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</si>
  <si>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dešťové kanalizace Maršovice výust V7</t>
  </si>
  <si>
    <t>KSO:</t>
  </si>
  <si>
    <t>CC-CZ:</t>
  </si>
  <si>
    <t>Místo:</t>
  </si>
  <si>
    <t>Maršovice</t>
  </si>
  <si>
    <t>Datum:</t>
  </si>
  <si>
    <t>24. 11. 2025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</si>
  <si>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</si>
  <si>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</si>
  <si>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</si>
  <si>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</si>
  <si>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</si>
  <si>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</si>
  <si>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</si>
  <si>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</si>
  <si>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</si>
  <si>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</si>
  <si>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</si>
  <si>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</si>
  <si>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</si>
  <si>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</si>
  <si>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</si>
  <si>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</si>
  <si>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</si>
  <si>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</si>
  <si>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</si>
  <si>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</si>
  <si>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</si>
  <si>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</si>
  <si>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</si>
  <si>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</si>
  <si>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</si>
  <si>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</si>
  <si>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</si>
  <si>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</si>
  <si>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</si>
  <si>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</si>
  <si>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</si>
  <si>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</si>
  <si>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</si>
  <si>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</si>
  <si>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</si>
  <si>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</si>
  <si>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</si>
  <si>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</si>
  <si>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</si>
  <si>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</si>
  <si>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</si>
  <si>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</si>
  <si>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</si>
  <si>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</si>
  <si>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</si>
  <si>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</si>
  <si>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</si>
  <si>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</si>
  <si>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</si>
  <si>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</si>
  <si>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</si>
  <si>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</si>
  <si>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</si>
  <si>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</si>
  <si>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</si>
  <si>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ON</t>
  </si>
  <si>
    <t>Ostatní náklady</t>
  </si>
  <si>
    <t>STA</t>
  </si>
  <si>
    <t>1</t>
  </si>
  <si>
    <t>{e1406f65-d608-41f5-8242-7c050fd1e4dd}</t>
  </si>
  <si>
    <t>2</t>
  </si>
  <si>
    <t>SO-01</t>
  </si>
  <si>
    <t>Oprava dešťové kanalizace</t>
  </si>
  <si>
    <t>ING</t>
  </si>
  <si>
    <t>{d2a92765-4fba-4a28-9b17-873d09e15a21}</t>
  </si>
  <si>
    <t>KRYCÍ LIST SOUPISU PRACÍ</t>
  </si>
  <si>
    <t>Objekt:</t>
  </si>
  <si>
    <t>ON -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</si>
  <si>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</si>
  <si>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</si>
  <si>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</si>
  <si>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</si>
  <si>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</si>
  <si>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</si>
  <si>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</si>
  <si>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</si>
  <si>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</si>
  <si>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</si>
  <si>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</si>
  <si>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</si>
  <si>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</si>
  <si>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</si>
  <si>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</si>
  <si>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</si>
  <si>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</si>
  <si>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</si>
  <si>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</si>
  <si>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</si>
  <si>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</si>
  <si>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</si>
  <si>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</si>
  <si>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</si>
  <si>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</si>
  <si>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</si>
  <si>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</si>
  <si>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</si>
  <si>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zeměměřičské a projektové práce</t>
  </si>
  <si>
    <t>K</t>
  </si>
  <si>
    <t>011002000</t>
  </si>
  <si>
    <t>Průzkumné práce</t>
  </si>
  <si>
    <t>…</t>
  </si>
  <si>
    <t>CS ÚRS 2025 02</t>
  </si>
  <si>
    <t>1024</t>
  </si>
  <si>
    <t>-751476680</t>
  </si>
  <si>
    <t>012002000</t>
  </si>
  <si>
    <t>Zeměměřičské práce</t>
  </si>
  <si>
    <t>-1220837969</t>
  </si>
  <si>
    <t>3</t>
  </si>
  <si>
    <t>013002000</t>
  </si>
  <si>
    <t>Projektové práce</t>
  </si>
  <si>
    <t>-269599917</t>
  </si>
  <si>
    <t>VRN2</t>
  </si>
  <si>
    <t>Příprava staveniště</t>
  </si>
  <si>
    <t>4</t>
  </si>
  <si>
    <t>020001000</t>
  </si>
  <si>
    <t>395130936</t>
  </si>
  <si>
    <t>VRN3</t>
  </si>
  <si>
    <t>Zařízení staveniště</t>
  </si>
  <si>
    <t>030001000</t>
  </si>
  <si>
    <t>-334631710</t>
  </si>
  <si>
    <t>VRN9</t>
  </si>
  <si>
    <t>6</t>
  </si>
  <si>
    <t>090001000R1</t>
  </si>
  <si>
    <t>Dočasná dopravní opatření a provozní vlivy, instalace, údržba a rozebrání přechodného dopravního značení</t>
  </si>
  <si>
    <t>625657155</t>
  </si>
  <si>
    <t>7</t>
  </si>
  <si>
    <t>090001001R1</t>
  </si>
  <si>
    <t>Fotodokumentace průběhu stavby</t>
  </si>
  <si>
    <t>2107529368</t>
  </si>
  <si>
    <t>f2</t>
  </si>
  <si>
    <t>Výkop jam šachet</t>
  </si>
  <si>
    <t>m3</t>
  </si>
  <si>
    <t>3,046</t>
  </si>
  <si>
    <t>f3</t>
  </si>
  <si>
    <t>Rýhy pro kanalizační potrubí</t>
  </si>
  <si>
    <t>26,84</t>
  </si>
  <si>
    <t>SO-01 - Oprava dešťové kanalizace</t>
  </si>
  <si>
    <t>HSV - Práce a dodávky HSV</t>
  </si>
  <si>
    <t xml:space="preserve">    1 - Zemní práce</t>
  </si>
  <si>
    <t xml:space="preserve">    4 - Vodorovné konstrukce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</si>
  <si>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</si>
  <si>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</si>
  <si>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</si>
  <si>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</si>
  <si>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HSV</t>
  </si>
  <si>
    <t>Práce a dodávky HSV</t>
  </si>
  <si>
    <t>Zemní práce</t>
  </si>
  <si>
    <t>113107342</t>
  </si>
  <si>
    <t>Odstranění podkladu živičného tl přes 50 do 100 mm strojně pl do 50 m2</t>
  </si>
  <si>
    <t>m2</t>
  </si>
  <si>
    <t>972564053</t>
  </si>
  <si>
    <t>VV</t>
  </si>
  <si>
    <t>"Š61"</t>
  </si>
  <si>
    <t>1,8*1,8</t>
  </si>
  <si>
    <t>"R1"</t>
  </si>
  <si>
    <t>22*1</t>
  </si>
  <si>
    <t>Součet</t>
  </si>
  <si>
    <t>131251201</t>
  </si>
  <si>
    <t>Hloubení jam zapažených v hornině třídy těžitelnosti I skupiny 3 objem do 20 m3 strojně</t>
  </si>
  <si>
    <t>558071226</t>
  </si>
  <si>
    <t>"Š61 - h=0,94"</t>
  </si>
  <si>
    <t>1,8*1,8*0,94</t>
  </si>
  <si>
    <t>"Poměr dle PD"</t>
  </si>
  <si>
    <t>f2*0,5</t>
  </si>
  <si>
    <t>131351201</t>
  </si>
  <si>
    <t>Hloubení jam zapažených v hornině třídy těžitelnosti II skupiny 4 objem do 20 m3 strojně</t>
  </si>
  <si>
    <t>-1115380415</t>
  </si>
  <si>
    <t>f2*0,45</t>
  </si>
  <si>
    <t>131451201</t>
  </si>
  <si>
    <t>Hloubení jam zapažených v hornině třídy těžitelnosti II skupiny 5 objem do 20 m3 strojně</t>
  </si>
  <si>
    <t>1646890097</t>
  </si>
  <si>
    <t>f2*0,05</t>
  </si>
  <si>
    <t>132254202</t>
  </si>
  <si>
    <t>Hloubení zapažených rýh š do 2000 mm v hornině třídy těžitelnosti I skupiny 3 objem do 50 m3</t>
  </si>
  <si>
    <t>1604294915</t>
  </si>
  <si>
    <t>"R1 - průměrná hloubka 1,22 m"</t>
  </si>
  <si>
    <t>22*1*1,22</t>
  </si>
  <si>
    <t>f3*0,5</t>
  </si>
  <si>
    <t>132354202</t>
  </si>
  <si>
    <t>Hloubení zapažených rýh š do 2000 mm v hornině třídy těžitelnosti II skupiny 4 objem do 50 m3</t>
  </si>
  <si>
    <t>216245607</t>
  </si>
  <si>
    <t>f3*0,45</t>
  </si>
  <si>
    <t>132454201</t>
  </si>
  <si>
    <t>Hloubení zapažených rýh š do 2000 mm v hornině třídy těžitelnosti II skupiny 5 objem do 20 m3</t>
  </si>
  <si>
    <t>1828475236</t>
  </si>
  <si>
    <t>f3*0,05</t>
  </si>
  <si>
    <t>8</t>
  </si>
  <si>
    <t>151101101</t>
  </si>
  <si>
    <t>Zřízení příložného pažení a rozepření stěn rýh hl do 2 m</t>
  </si>
  <si>
    <t>1438781270</t>
  </si>
  <si>
    <t>"R1 - průměrná hloubka 1,22"</t>
  </si>
  <si>
    <t>(21*1,22)*2</t>
  </si>
  <si>
    <t>9</t>
  </si>
  <si>
    <t>151101111</t>
  </si>
  <si>
    <t>Odstranění příložného pažení a rozepření stěn rýh hl do 2 m</t>
  </si>
  <si>
    <t>730979976</t>
  </si>
  <si>
    <t>10</t>
  </si>
  <si>
    <t>162651112</t>
  </si>
  <si>
    <t>Vodorovné přemístění přes 4 000 do 5000 m výkopku/sypaniny z horniny třídy těžitelnosti I skupiny 1 až 3</t>
  </si>
  <si>
    <t>-394089533</t>
  </si>
  <si>
    <t>f2*0,5+f3*0,5</t>
  </si>
  <si>
    <t>"Dovoz štěrkodrtě na obsyp a zásyp"</t>
  </si>
  <si>
    <t>"Lože pod potrubí"</t>
  </si>
  <si>
    <t>(21*1*0,1)</t>
  </si>
  <si>
    <t>"Obsyp potrubí do výšky 300 mm nad potrubí"</t>
  </si>
  <si>
    <t>21*1*(0,3+0,3)</t>
  </si>
  <si>
    <t>"Odečet objemu potrubí"</t>
  </si>
  <si>
    <t>-(PI*0,15*0,15*21)</t>
  </si>
  <si>
    <t>11</t>
  </si>
  <si>
    <t>162651132</t>
  </si>
  <si>
    <t>Vodorovné přemístění přes 4 000 do 5000 m výkopku/sypaniny z horniny třídy těžitelnosti II skupiny 4 a 5</t>
  </si>
  <si>
    <t>1923349857</t>
  </si>
  <si>
    <t>f2*0,45+f2*0,05+f3*0,45+f3*0,05</t>
  </si>
  <si>
    <t>171251201</t>
  </si>
  <si>
    <t>Uložení sypaniny na skládky nebo meziskládky</t>
  </si>
  <si>
    <t>415418469</t>
  </si>
  <si>
    <t>13</t>
  </si>
  <si>
    <t>171201231</t>
  </si>
  <si>
    <t>Poplatek za uložení zeminy a kamení na recyklační skládce (skládkovné) kód odpadu 17 05 04</t>
  </si>
  <si>
    <t>t</t>
  </si>
  <si>
    <t>856686535</t>
  </si>
  <si>
    <t>"Upraveno koeficientem hmotnosti"</t>
  </si>
  <si>
    <t>"pro zeminy skupiny 3"</t>
  </si>
  <si>
    <t>(f2*0,5+f3*0,5)*2</t>
  </si>
  <si>
    <t>"pro zeminy skupiny 4 a 5"</t>
  </si>
  <si>
    <t>((f2*0,45+f2*0,05)+(f3*0,45+f3*0,05))*2,1</t>
  </si>
  <si>
    <t>14</t>
  </si>
  <si>
    <t>M</t>
  </si>
  <si>
    <t>58337303</t>
  </si>
  <si>
    <t>štěrkopísek frakce 0/8</t>
  </si>
  <si>
    <t>-2009018908</t>
  </si>
  <si>
    <t>11,16*2 'Přepočtené koeficientem množství</t>
  </si>
  <si>
    <t>15</t>
  </si>
  <si>
    <t>175151101</t>
  </si>
  <si>
    <t>Obsypání potrubí strojně sypaninou bez prohození, uloženou do 3 m</t>
  </si>
  <si>
    <t>147468699</t>
  </si>
  <si>
    <t>16</t>
  </si>
  <si>
    <t>58344197</t>
  </si>
  <si>
    <t>štěrkodrť frakce 0/63</t>
  </si>
  <si>
    <t>619326095</t>
  </si>
  <si>
    <t>14,123*1,8 'Přepočtené koeficientem množství</t>
  </si>
  <si>
    <t>17</t>
  </si>
  <si>
    <t>174151101</t>
  </si>
  <si>
    <t>Zásyp jam, šachet rýh nebo kolem objektů sypaninou se zhutněním</t>
  </si>
  <si>
    <t>-1070327689</t>
  </si>
  <si>
    <t>P</t>
  </si>
  <si>
    <t>Poznámka k položce:_x000d_
Zásyp:_x000d_
40% štěrkodrť (pod asfaltovou komunikací)_x000d_
60% původní zemina (zelený pás)</t>
  </si>
  <si>
    <t>"Výkop rýh + jam"</t>
  </si>
  <si>
    <t>f2+f3</t>
  </si>
  <si>
    <t>"odečet objemu lože"</t>
  </si>
  <si>
    <t>-21*1*0,1</t>
  </si>
  <si>
    <t>"odečet objemu obsypu včetně objemu potrubí"</t>
  </si>
  <si>
    <t>-21*1*(0,3+0,3)</t>
  </si>
  <si>
    <t>"odečet objemu šachet"</t>
  </si>
  <si>
    <t>-(PI*0,6*0,6*0,94)</t>
  </si>
  <si>
    <t>f4</t>
  </si>
  <si>
    <t>Vodorovné konstrukce</t>
  </si>
  <si>
    <t>18</t>
  </si>
  <si>
    <t>451573111</t>
  </si>
  <si>
    <t>Lože pod potrubí otevřený výkop ze štěrkopísku</t>
  </si>
  <si>
    <t>1144599842</t>
  </si>
  <si>
    <t>21*1*0,1</t>
  </si>
  <si>
    <t>Vedení trubní dálková a přípojná</t>
  </si>
  <si>
    <t>19</t>
  </si>
  <si>
    <t>28617040</t>
  </si>
  <si>
    <t>trubka kanalizační PP plnostěnná třívrstvá DN 300x6000mm SN12</t>
  </si>
  <si>
    <t>m</t>
  </si>
  <si>
    <t>738976276</t>
  </si>
  <si>
    <t>20</t>
  </si>
  <si>
    <t>871370320</t>
  </si>
  <si>
    <t>Montáž kanalizačního potrubí hladkého plnostěnného SN 12 z polypropylenu DN 300</t>
  </si>
  <si>
    <t>-1284882452</t>
  </si>
  <si>
    <t>28611728</t>
  </si>
  <si>
    <t>víčko kanalizace plastové KG DN 315</t>
  </si>
  <si>
    <t>kus</t>
  </si>
  <si>
    <t>767312976</t>
  </si>
  <si>
    <t>22</t>
  </si>
  <si>
    <t>28654603</t>
  </si>
  <si>
    <t>koleno kanalizační PP DN 315x15°</t>
  </si>
  <si>
    <t>-385669590</t>
  </si>
  <si>
    <t>23</t>
  </si>
  <si>
    <t>877370310</t>
  </si>
  <si>
    <t>Montáž kolen na kanalizačním potrubí z PP nebo tvrdého PVC-U trub hladkých plnostěnných DN 300</t>
  </si>
  <si>
    <t>-810876091</t>
  </si>
  <si>
    <t>24</t>
  </si>
  <si>
    <t>28617444</t>
  </si>
  <si>
    <t>přechody kanalizace PP korugované do hrdla DN 300</t>
  </si>
  <si>
    <t>2011985511</t>
  </si>
  <si>
    <t>25</t>
  </si>
  <si>
    <t>877370430</t>
  </si>
  <si>
    <t>Montáž spojek na kanalizačním potrubí z PP trub korugovaných DN 300</t>
  </si>
  <si>
    <t>1942520390</t>
  </si>
  <si>
    <t>26</t>
  </si>
  <si>
    <t>59223073</t>
  </si>
  <si>
    <t>vpusť odtoková polymerbetonová s integrovaným těsněním pozinkovaná hrana 500x350x860</t>
  </si>
  <si>
    <t>762327566</t>
  </si>
  <si>
    <t>27</t>
  </si>
  <si>
    <t>935923218</t>
  </si>
  <si>
    <t>Osazení vpusti pro odvodňovací žlab betonový nebo polymerbetonový s krycím roštem šířky přes 210 mm</t>
  </si>
  <si>
    <t>1277682966</t>
  </si>
  <si>
    <t>28</t>
  </si>
  <si>
    <t>59227110</t>
  </si>
  <si>
    <t>žlab odvodňovací z polymerbetonu bez spádu dna pozinkovaná hrana š 300mm</t>
  </si>
  <si>
    <t>-1438084603</t>
  </si>
  <si>
    <t>29</t>
  </si>
  <si>
    <t>56241042</t>
  </si>
  <si>
    <t>rošt můstkový D400 litina pro žlab š 300mm</t>
  </si>
  <si>
    <t>1438106640</t>
  </si>
  <si>
    <t>30</t>
  </si>
  <si>
    <t>59227028</t>
  </si>
  <si>
    <t>čelo plné na začátek a konec odvodňovacího žlabu polymerbeton pozink hrana š 300mm</t>
  </si>
  <si>
    <t>-1553925928</t>
  </si>
  <si>
    <t>31</t>
  </si>
  <si>
    <t>935113112</t>
  </si>
  <si>
    <t>Osazení odvodňovacího polymerbetonového žlabu s krycím roštem šířky přes 210 mm</t>
  </si>
  <si>
    <t>484480437</t>
  </si>
  <si>
    <t>32</t>
  </si>
  <si>
    <t>894812377</t>
  </si>
  <si>
    <t>Revizní a čistící šachta z PP DN 600 poklop litinový pro třídu zatížení D400 s teleskopickým adaptérem</t>
  </si>
  <si>
    <t>909284586</t>
  </si>
  <si>
    <t>33</t>
  </si>
  <si>
    <t>894812331</t>
  </si>
  <si>
    <t>Revizní a čistící šachta z PP DN 600 šachtová roura korugovaná světlé hloubky 1000 mm</t>
  </si>
  <si>
    <t>-1477768875</t>
  </si>
  <si>
    <t>34</t>
  </si>
  <si>
    <t>894812339</t>
  </si>
  <si>
    <t>Příplatek k rourám revizní a čistící šachty z PP DN 600 za uříznutí šachtové roury</t>
  </si>
  <si>
    <t>12734256</t>
  </si>
  <si>
    <t>35</t>
  </si>
  <si>
    <t>894812328</t>
  </si>
  <si>
    <t>Revizní a čistící šachta z PP typ DN 600/315 šachtové dno s přítokem tvaru X</t>
  </si>
  <si>
    <t>-1542164636</t>
  </si>
  <si>
    <t>36</t>
  </si>
  <si>
    <t>892381111</t>
  </si>
  <si>
    <t>Tlaková zkouška vodou potrubí DN 250, DN 300 nebo 350</t>
  </si>
  <si>
    <t>-1608568324</t>
  </si>
  <si>
    <t>Ostatní konstrukce a práce, bourání</t>
  </si>
  <si>
    <t>997</t>
  </si>
  <si>
    <t>Doprava suti a vybouraných hmot</t>
  </si>
  <si>
    <t>37</t>
  </si>
  <si>
    <t>997221571</t>
  </si>
  <si>
    <t>Vodorovná doprava vybouraných hmot do 1 km</t>
  </si>
  <si>
    <t>-1264153368</t>
  </si>
  <si>
    <t>25,24*0,1*1,7</t>
  </si>
  <si>
    <t>38</t>
  </si>
  <si>
    <t>997221579</t>
  </si>
  <si>
    <t>Příplatek ZKD 1 km u vodorovné dopravy vybouraných hmot</t>
  </si>
  <si>
    <t>-81800211</t>
  </si>
  <si>
    <t>Poznámka k položce:_x000d_
Do vzdálenosti 15 km</t>
  </si>
  <si>
    <t>4,291*15 'Přepočtené koeficientem množství</t>
  </si>
  <si>
    <t>39</t>
  </si>
  <si>
    <t>997221612</t>
  </si>
  <si>
    <t>Nakládání vybouraných hmot na dopravní prostředky pro vodorovnou dopravu</t>
  </si>
  <si>
    <t>-799552631</t>
  </si>
  <si>
    <t>40</t>
  </si>
  <si>
    <t>997221665</t>
  </si>
  <si>
    <t>Poplatek za uložení na skládce (skládkovné) odpadu asfaltového s dehtem kód odpadu 17 03 01</t>
  </si>
  <si>
    <t>2001094206</t>
  </si>
  <si>
    <t>998</t>
  </si>
  <si>
    <t>Přesun hmot</t>
  </si>
  <si>
    <t>41</t>
  </si>
  <si>
    <t>998276101</t>
  </si>
  <si>
    <t>Přesun hmot pro trubní vedení z trub z plastických hmot otevřený výkop</t>
  </si>
  <si>
    <t>-1401119969</t>
  </si>
  <si>
    <t>SEZNAM FIGUR</t>
  </si>
  <si>
    <t>Výměra</t>
  </si>
  <si>
    <t>Použití figury:</t>
  </si>
  <si>
    <t>Zásyp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</si>
</sst>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20251124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dešťové kanalizace Maršovice výust V7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Maršovice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24. 11. 2025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'ON - Ostatní náklady'!J30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'ON - Ostatní náklady'!P121</f>
        <v>0</v>
      </c>
      <c r="AV95" s="128">
        <f>'ON - Ostatní náklady'!J33</f>
        <v>0</v>
      </c>
      <c r="AW95" s="128">
        <f>'ON - Ostatní náklady'!J34</f>
        <v>0</v>
      </c>
      <c r="AX95" s="128">
        <f>'ON - Ostatní náklady'!J35</f>
        <v>0</v>
      </c>
      <c r="AY95" s="128">
        <f>'ON - Ostatní náklady'!J36</f>
        <v>0</v>
      </c>
      <c r="AZ95" s="128">
        <f>'ON - Ostatní náklady'!F33</f>
        <v>0</v>
      </c>
      <c r="BA95" s="128">
        <f>'ON - Ostatní náklady'!F34</f>
        <v>0</v>
      </c>
      <c r="BB95" s="128">
        <f>'ON - Ostatní náklady'!F35</f>
        <v>0</v>
      </c>
      <c r="BC95" s="128">
        <f>'ON - Ostatní náklady'!F36</f>
        <v>0</v>
      </c>
      <c r="BD95" s="130">
        <f>'ON - Ostatní náklady'!F37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'SO-01 - Oprava dešťové ka...'!J30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32">
        <v>0</v>
      </c>
      <c r="AT96" s="133">
        <f>ROUND(SUM(AV96:AW96),2)</f>
        <v>0</v>
      </c>
      <c r="AU96" s="134">
        <f>'SO-01 - Oprava dešťové ka...'!P123</f>
        <v>0</v>
      </c>
      <c r="AV96" s="133">
        <f>'SO-01 - Oprava dešťové ka...'!J33</f>
        <v>0</v>
      </c>
      <c r="AW96" s="133">
        <f>'SO-01 - Oprava dešťové ka...'!J34</f>
        <v>0</v>
      </c>
      <c r="AX96" s="133">
        <f>'SO-01 - Oprava dešťové ka...'!J35</f>
        <v>0</v>
      </c>
      <c r="AY96" s="133">
        <f>'SO-01 - Oprava dešťové ka...'!J36</f>
        <v>0</v>
      </c>
      <c r="AZ96" s="133">
        <f>'SO-01 - Oprava dešťové ka...'!F33</f>
        <v>0</v>
      </c>
      <c r="BA96" s="133">
        <f>'SO-01 - Oprava dešťové ka...'!F34</f>
        <v>0</v>
      </c>
      <c r="BB96" s="133">
        <f>'SO-01 - Oprava dešťové ka...'!F35</f>
        <v>0</v>
      </c>
      <c r="BC96" s="133">
        <f>'SO-01 - Oprava dešťové ka...'!F36</f>
        <v>0</v>
      </c>
      <c r="BD96" s="135">
        <f>'SO-01 - Oprava dešťové ka...'!F37</f>
        <v>0</v>
      </c>
      <c r="BE96" s="7"/>
      <c r="BT96" s="131" t="s">
        <v>82</v>
      </c>
      <c r="BV96" s="131" t="s">
        <v>76</v>
      </c>
      <c r="BW96" s="131" t="s">
        <v>88</v>
      </c>
      <c r="BX96" s="131" t="s">
        <v>5</v>
      </c>
      <c r="CL96" s="131" t="s">
        <v>1</v>
      </c>
      <c r="CM96" s="131" t="s">
        <v>84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R9lXrxkZ0mpHwajGEvl1oeFawTVNUffD68zIp2Wx5cA4exVNlJtDmJ3RiNZEYUyHCDG+ev901S1w9Z5J1qVGBg==" hashValue="S48BGLzUyxI6jNcMZIro6OycEjOXKyA65+oj1oDe7tVt91TiYRpCEVt9d4P+4SyzTVQfaz7cdYj/8aQXc8aI7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ON - Ostatní náklady'!C2" display="/"/>
    <hyperlink ref="A96" location="'SO-01 - Oprava dešťové k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dešťové kanalizace Maršovice výust V7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24. 11. 2025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ROUND((SUM(BE121:BE133)),  2)</f>
        <v>0</v>
      </c>
      <c r="G33" s="38"/>
      <c r="H33" s="38"/>
      <c r="I33" s="155">
        <v>0.20999999999999999</v>
      </c>
      <c r="J33" s="154">
        <f>ROUND(((SUM(BE121:BE133))*I33),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ROUND((SUM(BF121:BF133)),  2)</f>
        <v>0</v>
      </c>
      <c r="G34" s="38"/>
      <c r="H34" s="38"/>
      <c r="I34" s="155">
        <v>0.12</v>
      </c>
      <c r="J34" s="154">
        <f>ROUND(((SUM(BF121:BF133))*I34),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ROUND((SUM(BG121:BG133)),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ROUND((SUM(BH121:BH133)),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ROUND((SUM(BI121:BI133)),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dešťové kanalizace Maršovice výust V7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ON -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Maršovice</v>
      </c>
      <c r="G89" s="40"/>
      <c r="H89" s="40"/>
      <c r="I89" s="32" t="s">
        <v>22</v>
      </c>
      <c r="J89" s="79" t="str">
        <f>IF(J12="","",J12)</f>
        <v>24. 11. 2025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97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98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100</v>
      </c>
      <c r="E100" s="188"/>
      <c r="F100" s="188"/>
      <c r="G100" s="188"/>
      <c r="H100" s="188"/>
      <c r="I100" s="188"/>
      <c r="J100" s="189">
        <f>J129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101</v>
      </c>
      <c r="E101" s="188"/>
      <c r="F101" s="188"/>
      <c r="G101" s="188"/>
      <c r="H101" s="188"/>
      <c r="I101" s="188"/>
      <c r="J101" s="189">
        <f>J131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Oprava dešťové kanalizace Maršovice výust V7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ON - Ostatní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Maršovice</v>
      </c>
      <c r="G115" s="40"/>
      <c r="H115" s="40"/>
      <c r="I115" s="32" t="s">
        <v>22</v>
      </c>
      <c r="J115" s="79" t="str">
        <f>IF(J12="","",J12)</f>
        <v>24. 11. 2025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32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103</v>
      </c>
      <c r="D120" s="194" t="s">
        <v>59</v>
      </c>
      <c r="E120" s="194" t="s">
        <v>55</v>
      </c>
      <c r="F120" s="194" t="s">
        <v>56</v>
      </c>
      <c r="G120" s="194" t="s">
        <v>104</v>
      </c>
      <c r="H120" s="194" t="s">
        <v>105</v>
      </c>
      <c r="I120" s="194" t="s">
        <v>106</v>
      </c>
      <c r="J120" s="194" t="s">
        <v>94</v>
      </c>
      <c r="K120" s="195" t="s">
        <v>107</v>
      </c>
      <c r="L120" s="196"/>
      <c r="M120" s="100" t="s">
        <v>1</v>
      </c>
      <c r="N120" s="101" t="s">
        <v>38</v>
      </c>
      <c r="O120" s="101" t="s">
        <v>108</v>
      </c>
      <c r="P120" s="101" t="s">
        <v>109</v>
      </c>
      <c r="Q120" s="101" t="s">
        <v>110</v>
      </c>
      <c r="R120" s="101" t="s">
        <v>111</v>
      </c>
      <c r="S120" s="101" t="s">
        <v>112</v>
      </c>
      <c r="T120" s="102" t="s">
        <v>113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114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96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73</v>
      </c>
      <c r="E122" s="205" t="s">
        <v>115</v>
      </c>
      <c r="F122" s="205" t="s">
        <v>116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P123+P127+P129+P131</f>
        <v>0</v>
      </c>
      <c r="Q122" s="210"/>
      <c r="R122" s="211">
        <f>R123+R127+R129+R131</f>
        <v>0</v>
      </c>
      <c r="S122" s="210"/>
      <c r="T122" s="212">
        <f>T123+T127+T129+T131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117</v>
      </c>
      <c r="AT122" s="214" t="s">
        <v>73</v>
      </c>
      <c r="AU122" s="214" t="s">
        <v>74</v>
      </c>
      <c r="AY122" s="213" t="s">
        <v>118</v>
      </c>
      <c r="BK122" s="215">
        <f>BK123+BK127+BK129+BK131</f>
        <v>0</v>
      </c>
    </row>
    <row r="123" s="12" customFormat="1" ht="22.8" customHeight="1">
      <c r="A123" s="12"/>
      <c r="B123" s="202"/>
      <c r="C123" s="203"/>
      <c r="D123" s="204" t="s">
        <v>73</v>
      </c>
      <c r="E123" s="216" t="s">
        <v>119</v>
      </c>
      <c r="F123" s="216" t="s">
        <v>120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117</v>
      </c>
      <c r="AT123" s="214" t="s">
        <v>73</v>
      </c>
      <c r="AU123" s="214" t="s">
        <v>82</v>
      </c>
      <c r="AY123" s="213" t="s">
        <v>118</v>
      </c>
      <c r="BK123" s="215">
        <f>SUM(BK124:BK126)</f>
        <v>0</v>
      </c>
    </row>
    <row r="124" s="2" customFormat="1" ht="16.5" customHeight="1">
      <c r="A124" s="38"/>
      <c r="B124" s="39"/>
      <c r="C124" s="218" t="s">
        <v>82</v>
      </c>
      <c r="D124" s="218" t="s">
        <v>121</v>
      </c>
      <c r="E124" s="219" t="s">
        <v>122</v>
      </c>
      <c r="F124" s="220" t="s">
        <v>123</v>
      </c>
      <c r="G124" s="221" t="s">
        <v>124</v>
      </c>
      <c r="H124" s="222">
        <v>1</v>
      </c>
      <c r="I124" s="223"/>
      <c r="J124" s="224">
        <f>ROUND(I124*H124,2)</f>
        <v>0</v>
      </c>
      <c r="K124" s="220" t="s">
        <v>125</v>
      </c>
      <c r="L124" s="44"/>
      <c r="M124" s="225" t="s">
        <v>1</v>
      </c>
      <c r="N124" s="226" t="s">
        <v>39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126</v>
      </c>
      <c r="AT124" s="229" t="s">
        <v>121</v>
      </c>
      <c r="AU124" s="229" t="s">
        <v>84</v>
      </c>
      <c r="AY124" s="17" t="s">
        <v>118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82</v>
      </c>
      <c r="BK124" s="230">
        <f>ROUND(I124*H124,2)</f>
        <v>0</v>
      </c>
      <c r="BL124" s="17" t="s">
        <v>126</v>
      </c>
      <c r="BM124" s="229" t="s">
        <v>127</v>
      </c>
    </row>
    <row r="125" s="2" customFormat="1" ht="16.5" customHeight="1">
      <c r="A125" s="38"/>
      <c r="B125" s="39"/>
      <c r="C125" s="218" t="s">
        <v>84</v>
      </c>
      <c r="D125" s="218" t="s">
        <v>121</v>
      </c>
      <c r="E125" s="219" t="s">
        <v>128</v>
      </c>
      <c r="F125" s="220" t="s">
        <v>129</v>
      </c>
      <c r="G125" s="221" t="s">
        <v>124</v>
      </c>
      <c r="H125" s="222">
        <v>1</v>
      </c>
      <c r="I125" s="223"/>
      <c r="J125" s="224">
        <f>ROUND(I125*H125,2)</f>
        <v>0</v>
      </c>
      <c r="K125" s="220" t="s">
        <v>125</v>
      </c>
      <c r="L125" s="44"/>
      <c r="M125" s="225" t="s">
        <v>1</v>
      </c>
      <c r="N125" s="226" t="s">
        <v>39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126</v>
      </c>
      <c r="AT125" s="229" t="s">
        <v>121</v>
      </c>
      <c r="AU125" s="229" t="s">
        <v>84</v>
      </c>
      <c r="AY125" s="17" t="s">
        <v>118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82</v>
      </c>
      <c r="BK125" s="230">
        <f>ROUND(I125*H125,2)</f>
        <v>0</v>
      </c>
      <c r="BL125" s="17" t="s">
        <v>126</v>
      </c>
      <c r="BM125" s="229" t="s">
        <v>130</v>
      </c>
    </row>
    <row r="126" s="2" customFormat="1" ht="16.5" customHeight="1">
      <c r="A126" s="38"/>
      <c r="B126" s="39"/>
      <c r="C126" s="218" t="s">
        <v>131</v>
      </c>
      <c r="D126" s="218" t="s">
        <v>121</v>
      </c>
      <c r="E126" s="219" t="s">
        <v>132</v>
      </c>
      <c r="F126" s="220" t="s">
        <v>133</v>
      </c>
      <c r="G126" s="221" t="s">
        <v>124</v>
      </c>
      <c r="H126" s="222">
        <v>1</v>
      </c>
      <c r="I126" s="223"/>
      <c r="J126" s="224">
        <f>ROUND(I126*H126,2)</f>
        <v>0</v>
      </c>
      <c r="K126" s="220" t="s">
        <v>125</v>
      </c>
      <c r="L126" s="44"/>
      <c r="M126" s="225" t="s">
        <v>1</v>
      </c>
      <c r="N126" s="226" t="s">
        <v>39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126</v>
      </c>
      <c r="AT126" s="229" t="s">
        <v>121</v>
      </c>
      <c r="AU126" s="229" t="s">
        <v>84</v>
      </c>
      <c r="AY126" s="17" t="s">
        <v>118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82</v>
      </c>
      <c r="BK126" s="230">
        <f>ROUND(I126*H126,2)</f>
        <v>0</v>
      </c>
      <c r="BL126" s="17" t="s">
        <v>126</v>
      </c>
      <c r="BM126" s="229" t="s">
        <v>134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135</v>
      </c>
      <c r="F127" s="216" t="s">
        <v>136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</f>
        <v>0</v>
      </c>
      <c r="Q127" s="210"/>
      <c r="R127" s="211">
        <f>R128</f>
        <v>0</v>
      </c>
      <c r="S127" s="210"/>
      <c r="T127" s="21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117</v>
      </c>
      <c r="AT127" s="214" t="s">
        <v>73</v>
      </c>
      <c r="AU127" s="214" t="s">
        <v>82</v>
      </c>
      <c r="AY127" s="213" t="s">
        <v>118</v>
      </c>
      <c r="BK127" s="215">
        <f>BK128</f>
        <v>0</v>
      </c>
    </row>
    <row r="128" s="2" customFormat="1" ht="16.5" customHeight="1">
      <c r="A128" s="38"/>
      <c r="B128" s="39"/>
      <c r="C128" s="218" t="s">
        <v>137</v>
      </c>
      <c r="D128" s="218" t="s">
        <v>121</v>
      </c>
      <c r="E128" s="219" t="s">
        <v>138</v>
      </c>
      <c r="F128" s="220" t="s">
        <v>136</v>
      </c>
      <c r="G128" s="221" t="s">
        <v>124</v>
      </c>
      <c r="H128" s="222">
        <v>1</v>
      </c>
      <c r="I128" s="223"/>
      <c r="J128" s="224">
        <f>ROUND(I128*H128,2)</f>
        <v>0</v>
      </c>
      <c r="K128" s="220" t="s">
        <v>125</v>
      </c>
      <c r="L128" s="44"/>
      <c r="M128" s="225" t="s">
        <v>1</v>
      </c>
      <c r="N128" s="226" t="s">
        <v>39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126</v>
      </c>
      <c r="AT128" s="229" t="s">
        <v>121</v>
      </c>
      <c r="AU128" s="229" t="s">
        <v>84</v>
      </c>
      <c r="AY128" s="17" t="s">
        <v>118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82</v>
      </c>
      <c r="BK128" s="230">
        <f>ROUND(I128*H128,2)</f>
        <v>0</v>
      </c>
      <c r="BL128" s="17" t="s">
        <v>126</v>
      </c>
      <c r="BM128" s="229" t="s">
        <v>139</v>
      </c>
    </row>
    <row r="129" s="12" customFormat="1" ht="22.8" customHeight="1">
      <c r="A129" s="12"/>
      <c r="B129" s="202"/>
      <c r="C129" s="203"/>
      <c r="D129" s="204" t="s">
        <v>73</v>
      </c>
      <c r="E129" s="216" t="s">
        <v>140</v>
      </c>
      <c r="F129" s="216" t="s">
        <v>141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P130</f>
        <v>0</v>
      </c>
      <c r="Q129" s="210"/>
      <c r="R129" s="211">
        <f>R130</f>
        <v>0</v>
      </c>
      <c r="S129" s="210"/>
      <c r="T129" s="21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117</v>
      </c>
      <c r="AT129" s="214" t="s">
        <v>73</v>
      </c>
      <c r="AU129" s="214" t="s">
        <v>82</v>
      </c>
      <c r="AY129" s="213" t="s">
        <v>118</v>
      </c>
      <c r="BK129" s="215">
        <f>BK130</f>
        <v>0</v>
      </c>
    </row>
    <row r="130" s="2" customFormat="1" ht="16.5" customHeight="1">
      <c r="A130" s="38"/>
      <c r="B130" s="39"/>
      <c r="C130" s="218" t="s">
        <v>117</v>
      </c>
      <c r="D130" s="218" t="s">
        <v>121</v>
      </c>
      <c r="E130" s="219" t="s">
        <v>142</v>
      </c>
      <c r="F130" s="220" t="s">
        <v>141</v>
      </c>
      <c r="G130" s="221" t="s">
        <v>124</v>
      </c>
      <c r="H130" s="222">
        <v>1</v>
      </c>
      <c r="I130" s="223"/>
      <c r="J130" s="224">
        <f>ROUND(I130*H130,2)</f>
        <v>0</v>
      </c>
      <c r="K130" s="220" t="s">
        <v>125</v>
      </c>
      <c r="L130" s="44"/>
      <c r="M130" s="225" t="s">
        <v>1</v>
      </c>
      <c r="N130" s="226" t="s">
        <v>39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126</v>
      </c>
      <c r="AT130" s="229" t="s">
        <v>121</v>
      </c>
      <c r="AU130" s="229" t="s">
        <v>84</v>
      </c>
      <c r="AY130" s="17" t="s">
        <v>118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82</v>
      </c>
      <c r="BK130" s="230">
        <f>ROUND(I130*H130,2)</f>
        <v>0</v>
      </c>
      <c r="BL130" s="17" t="s">
        <v>126</v>
      </c>
      <c r="BM130" s="229" t="s">
        <v>143</v>
      </c>
    </row>
    <row r="131" s="12" customFormat="1" ht="22.8" customHeight="1">
      <c r="A131" s="12"/>
      <c r="B131" s="202"/>
      <c r="C131" s="203"/>
      <c r="D131" s="204" t="s">
        <v>73</v>
      </c>
      <c r="E131" s="216" t="s">
        <v>144</v>
      </c>
      <c r="F131" s="216" t="s">
        <v>80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SUM(P132:P133)</f>
        <v>0</v>
      </c>
      <c r="Q131" s="210"/>
      <c r="R131" s="211">
        <f>SUM(R132:R133)</f>
        <v>0</v>
      </c>
      <c r="S131" s="210"/>
      <c r="T131" s="212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117</v>
      </c>
      <c r="AT131" s="214" t="s">
        <v>73</v>
      </c>
      <c r="AU131" s="214" t="s">
        <v>82</v>
      </c>
      <c r="AY131" s="213" t="s">
        <v>118</v>
      </c>
      <c r="BK131" s="215">
        <f>SUM(BK132:BK133)</f>
        <v>0</v>
      </c>
    </row>
    <row r="132" s="2" customFormat="1" ht="33" customHeight="1">
      <c r="A132" s="38"/>
      <c r="B132" s="39"/>
      <c r="C132" s="218" t="s">
        <v>145</v>
      </c>
      <c r="D132" s="218" t="s">
        <v>121</v>
      </c>
      <c r="E132" s="219" t="s">
        <v>146</v>
      </c>
      <c r="F132" s="220" t="s">
        <v>147</v>
      </c>
      <c r="G132" s="221" t="s">
        <v>124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39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126</v>
      </c>
      <c r="AT132" s="229" t="s">
        <v>121</v>
      </c>
      <c r="AU132" s="229" t="s">
        <v>84</v>
      </c>
      <c r="AY132" s="17" t="s">
        <v>118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82</v>
      </c>
      <c r="BK132" s="230">
        <f>ROUND(I132*H132,2)</f>
        <v>0</v>
      </c>
      <c r="BL132" s="17" t="s">
        <v>126</v>
      </c>
      <c r="BM132" s="229" t="s">
        <v>148</v>
      </c>
    </row>
    <row r="133" s="2" customFormat="1" ht="16.5" customHeight="1">
      <c r="A133" s="38"/>
      <c r="B133" s="39"/>
      <c r="C133" s="218" t="s">
        <v>149</v>
      </c>
      <c r="D133" s="218" t="s">
        <v>121</v>
      </c>
      <c r="E133" s="219" t="s">
        <v>150</v>
      </c>
      <c r="F133" s="220" t="s">
        <v>151</v>
      </c>
      <c r="G133" s="221" t="s">
        <v>124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31" t="s">
        <v>1</v>
      </c>
      <c r="N133" s="232" t="s">
        <v>39</v>
      </c>
      <c r="O133" s="233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126</v>
      </c>
      <c r="AT133" s="229" t="s">
        <v>121</v>
      </c>
      <c r="AU133" s="229" t="s">
        <v>84</v>
      </c>
      <c r="AY133" s="17" t="s">
        <v>118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82</v>
      </c>
      <c r="BK133" s="230">
        <f>ROUND(I133*H133,2)</f>
        <v>0</v>
      </c>
      <c r="BL133" s="17" t="s">
        <v>126</v>
      </c>
      <c r="BM133" s="229" t="s">
        <v>152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67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61rnc78EIjcRJlToK5x71l9fOj6WbEOuuBaHIBuoEujD5L6jwDJLZfj/I/Oeo7grcJ9obncZr1SGF5M//y8WzQ==" hashValue="cLSl0wRwc/cgS2T0qXE7cETopH3kjt/cRiSUo/xIifkr3xOsYfOlZuWfSYoAlt+Aue71uMwybEB3yeYYZ4c2Gw==" algorithmName="SHA-512" password="CC35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  <c r="AZ2" s="236" t="s">
        <v>153</v>
      </c>
      <c r="BA2" s="236" t="s">
        <v>154</v>
      </c>
      <c r="BB2" s="236" t="s">
        <v>155</v>
      </c>
      <c r="BC2" s="236" t="s">
        <v>156</v>
      </c>
      <c r="BD2" s="236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  <c r="AZ3" s="236" t="s">
        <v>157</v>
      </c>
      <c r="BA3" s="236" t="s">
        <v>158</v>
      </c>
      <c r="BB3" s="236" t="s">
        <v>155</v>
      </c>
      <c r="BC3" s="236" t="s">
        <v>159</v>
      </c>
      <c r="BD3" s="236" t="s">
        <v>84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dešťové kanalizace Maršovice výust V7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24. 11. 2025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ROUND((SUM(BE123:BE244)),  2)</f>
        <v>0</v>
      </c>
      <c r="G33" s="38"/>
      <c r="H33" s="38"/>
      <c r="I33" s="155">
        <v>0.20999999999999999</v>
      </c>
      <c r="J33" s="154">
        <f>ROUND(((SUM(BE123:BE244))*I33),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ROUND((SUM(BF123:BF244)),  2)</f>
        <v>0</v>
      </c>
      <c r="G34" s="38"/>
      <c r="H34" s="38"/>
      <c r="I34" s="155">
        <v>0.12</v>
      </c>
      <c r="J34" s="154">
        <f>ROUND(((SUM(BF123:BF244))*I34),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ROUND((SUM(BG123:BG244)),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ROUND((SUM(BH123:BH244)),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ROUND((SUM(BI123:BI244)),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dešťové kanalizace Maršovice výust V7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Oprava dešťové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Maršovice</v>
      </c>
      <c r="G89" s="40"/>
      <c r="H89" s="40"/>
      <c r="I89" s="32" t="s">
        <v>22</v>
      </c>
      <c r="J89" s="79" t="str">
        <f>IF(J12="","",J12)</f>
        <v>24. 11. 2025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161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162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163</v>
      </c>
      <c r="E99" s="188"/>
      <c r="F99" s="188"/>
      <c r="G99" s="188"/>
      <c r="H99" s="188"/>
      <c r="I99" s="188"/>
      <c r="J99" s="189">
        <f>J209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164</v>
      </c>
      <c r="E100" s="188"/>
      <c r="F100" s="188"/>
      <c r="G100" s="188"/>
      <c r="H100" s="188"/>
      <c r="I100" s="188"/>
      <c r="J100" s="189">
        <f>J212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165</v>
      </c>
      <c r="E101" s="188"/>
      <c r="F101" s="188"/>
      <c r="G101" s="188"/>
      <c r="H101" s="188"/>
      <c r="I101" s="188"/>
      <c r="J101" s="189">
        <f>J231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166</v>
      </c>
      <c r="E102" s="188"/>
      <c r="F102" s="188"/>
      <c r="G102" s="188"/>
      <c r="H102" s="188"/>
      <c r="I102" s="188"/>
      <c r="J102" s="189">
        <f>J232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167</v>
      </c>
      <c r="E103" s="188"/>
      <c r="F103" s="188"/>
      <c r="G103" s="188"/>
      <c r="H103" s="188"/>
      <c r="I103" s="188"/>
      <c r="J103" s="189">
        <f>J243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Oprava dešťové kanalizace Maršovice výust V7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SO-01 - Oprava dešťové kanalizace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Maršovice</v>
      </c>
      <c r="G117" s="40"/>
      <c r="H117" s="40"/>
      <c r="I117" s="32" t="s">
        <v>22</v>
      </c>
      <c r="J117" s="79" t="str">
        <f>IF(J12="","",J12)</f>
        <v>24. 11. 2025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32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103</v>
      </c>
      <c r="D122" s="194" t="s">
        <v>59</v>
      </c>
      <c r="E122" s="194" t="s">
        <v>55</v>
      </c>
      <c r="F122" s="194" t="s">
        <v>56</v>
      </c>
      <c r="G122" s="194" t="s">
        <v>104</v>
      </c>
      <c r="H122" s="194" t="s">
        <v>105</v>
      </c>
      <c r="I122" s="194" t="s">
        <v>106</v>
      </c>
      <c r="J122" s="194" t="s">
        <v>94</v>
      </c>
      <c r="K122" s="195" t="s">
        <v>107</v>
      </c>
      <c r="L122" s="196"/>
      <c r="M122" s="100" t="s">
        <v>1</v>
      </c>
      <c r="N122" s="101" t="s">
        <v>38</v>
      </c>
      <c r="O122" s="101" t="s">
        <v>108</v>
      </c>
      <c r="P122" s="101" t="s">
        <v>109</v>
      </c>
      <c r="Q122" s="101" t="s">
        <v>110</v>
      </c>
      <c r="R122" s="101" t="s">
        <v>111</v>
      </c>
      <c r="S122" s="101" t="s">
        <v>112</v>
      </c>
      <c r="T122" s="102" t="s">
        <v>113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114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51.055651599999997</v>
      </c>
      <c r="S123" s="104"/>
      <c r="T123" s="200">
        <f>T124</f>
        <v>5.5527999999999995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96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73</v>
      </c>
      <c r="E124" s="205" t="s">
        <v>168</v>
      </c>
      <c r="F124" s="205" t="s">
        <v>169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P125+P209+P212+P231+P232+P243</f>
        <v>0</v>
      </c>
      <c r="Q124" s="210"/>
      <c r="R124" s="211">
        <f>R125+R209+R212+R231+R232+R243</f>
        <v>51.055651599999997</v>
      </c>
      <c r="S124" s="210"/>
      <c r="T124" s="212">
        <f>T125+T209+T212+T231+T232+T243</f>
        <v>5.5527999999999995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82</v>
      </c>
      <c r="AT124" s="214" t="s">
        <v>73</v>
      </c>
      <c r="AU124" s="214" t="s">
        <v>74</v>
      </c>
      <c r="AY124" s="213" t="s">
        <v>118</v>
      </c>
      <c r="BK124" s="215">
        <f>BK125+BK209+BK212+BK231+BK232+BK243</f>
        <v>0</v>
      </c>
    </row>
    <row r="125" s="12" customFormat="1" ht="22.8" customHeight="1">
      <c r="A125" s="12"/>
      <c r="B125" s="202"/>
      <c r="C125" s="203"/>
      <c r="D125" s="204" t="s">
        <v>73</v>
      </c>
      <c r="E125" s="216" t="s">
        <v>82</v>
      </c>
      <c r="F125" s="216" t="s">
        <v>170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SUM(P126:P208)</f>
        <v>0</v>
      </c>
      <c r="Q125" s="210"/>
      <c r="R125" s="211">
        <f>SUM(R126:R208)</f>
        <v>47.784041599999995</v>
      </c>
      <c r="S125" s="210"/>
      <c r="T125" s="212">
        <f>SUM(T126:T208)</f>
        <v>5.5527999999999995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82</v>
      </c>
      <c r="AT125" s="214" t="s">
        <v>73</v>
      </c>
      <c r="AU125" s="214" t="s">
        <v>82</v>
      </c>
      <c r="AY125" s="213" t="s">
        <v>118</v>
      </c>
      <c r="BK125" s="215">
        <f>SUM(BK126:BK208)</f>
        <v>0</v>
      </c>
    </row>
    <row r="126" s="2" customFormat="1" ht="24.15" customHeight="1">
      <c r="A126" s="38"/>
      <c r="B126" s="39"/>
      <c r="C126" s="218" t="s">
        <v>82</v>
      </c>
      <c r="D126" s="218" t="s">
        <v>121</v>
      </c>
      <c r="E126" s="219" t="s">
        <v>171</v>
      </c>
      <c r="F126" s="220" t="s">
        <v>172</v>
      </c>
      <c r="G126" s="221" t="s">
        <v>173</v>
      </c>
      <c r="H126" s="222">
        <v>25.239999999999998</v>
      </c>
      <c r="I126" s="223"/>
      <c r="J126" s="224">
        <f>ROUND(I126*H126,2)</f>
        <v>0</v>
      </c>
      <c r="K126" s="220" t="s">
        <v>125</v>
      </c>
      <c r="L126" s="44"/>
      <c r="M126" s="225" t="s">
        <v>1</v>
      </c>
      <c r="N126" s="226" t="s">
        <v>39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0.22</v>
      </c>
      <c r="T126" s="228">
        <f>S126*H126</f>
        <v>5.5527999999999995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137</v>
      </c>
      <c r="AT126" s="229" t="s">
        <v>121</v>
      </c>
      <c r="AU126" s="229" t="s">
        <v>84</v>
      </c>
      <c r="AY126" s="17" t="s">
        <v>118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82</v>
      </c>
      <c r="BK126" s="230">
        <f>ROUND(I126*H126,2)</f>
        <v>0</v>
      </c>
      <c r="BL126" s="17" t="s">
        <v>137</v>
      </c>
      <c r="BM126" s="229" t="s">
        <v>174</v>
      </c>
    </row>
    <row r="127" s="13" customFormat="1">
      <c r="A127" s="13"/>
      <c r="B127" s="237"/>
      <c r="C127" s="238"/>
      <c r="D127" s="239" t="s">
        <v>175</v>
      </c>
      <c r="E127" s="240" t="s">
        <v>1</v>
      </c>
      <c r="F127" s="241" t="s">
        <v>176</v>
      </c>
      <c r="G127" s="238"/>
      <c r="H127" s="240" t="s">
        <v>1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175</v>
      </c>
      <c r="AU127" s="247" t="s">
        <v>84</v>
      </c>
      <c r="AV127" s="13" t="s">
        <v>82</v>
      </c>
      <c r="AW127" s="13" t="s">
        <v>31</v>
      </c>
      <c r="AX127" s="13" t="s">
        <v>74</v>
      </c>
      <c r="AY127" s="247" t="s">
        <v>118</v>
      </c>
    </row>
    <row r="128" s="14" customFormat="1">
      <c r="A128" s="14"/>
      <c r="B128" s="248"/>
      <c r="C128" s="249"/>
      <c r="D128" s="239" t="s">
        <v>175</v>
      </c>
      <c r="E128" s="250" t="s">
        <v>1</v>
      </c>
      <c r="F128" s="251" t="s">
        <v>177</v>
      </c>
      <c r="G128" s="249"/>
      <c r="H128" s="252">
        <v>3.2400000000000002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8" t="s">
        <v>175</v>
      </c>
      <c r="AU128" s="258" t="s">
        <v>84</v>
      </c>
      <c r="AV128" s="14" t="s">
        <v>84</v>
      </c>
      <c r="AW128" s="14" t="s">
        <v>31</v>
      </c>
      <c r="AX128" s="14" t="s">
        <v>74</v>
      </c>
      <c r="AY128" s="258" t="s">
        <v>118</v>
      </c>
    </row>
    <row r="129" s="13" customFormat="1">
      <c r="A129" s="13"/>
      <c r="B129" s="237"/>
      <c r="C129" s="238"/>
      <c r="D129" s="239" t="s">
        <v>175</v>
      </c>
      <c r="E129" s="240" t="s">
        <v>1</v>
      </c>
      <c r="F129" s="241" t="s">
        <v>178</v>
      </c>
      <c r="G129" s="238"/>
      <c r="H129" s="240" t="s">
        <v>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175</v>
      </c>
      <c r="AU129" s="247" t="s">
        <v>84</v>
      </c>
      <c r="AV129" s="13" t="s">
        <v>82</v>
      </c>
      <c r="AW129" s="13" t="s">
        <v>31</v>
      </c>
      <c r="AX129" s="13" t="s">
        <v>74</v>
      </c>
      <c r="AY129" s="247" t="s">
        <v>118</v>
      </c>
    </row>
    <row r="130" s="14" customFormat="1">
      <c r="A130" s="14"/>
      <c r="B130" s="248"/>
      <c r="C130" s="249"/>
      <c r="D130" s="239" t="s">
        <v>175</v>
      </c>
      <c r="E130" s="250" t="s">
        <v>1</v>
      </c>
      <c r="F130" s="251" t="s">
        <v>179</v>
      </c>
      <c r="G130" s="249"/>
      <c r="H130" s="252">
        <v>22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175</v>
      </c>
      <c r="AU130" s="258" t="s">
        <v>84</v>
      </c>
      <c r="AV130" s="14" t="s">
        <v>84</v>
      </c>
      <c r="AW130" s="14" t="s">
        <v>31</v>
      </c>
      <c r="AX130" s="14" t="s">
        <v>74</v>
      </c>
      <c r="AY130" s="258" t="s">
        <v>118</v>
      </c>
    </row>
    <row r="131" s="15" customFormat="1">
      <c r="A131" s="15"/>
      <c r="B131" s="259"/>
      <c r="C131" s="260"/>
      <c r="D131" s="239" t="s">
        <v>175</v>
      </c>
      <c r="E131" s="261" t="s">
        <v>1</v>
      </c>
      <c r="F131" s="262" t="s">
        <v>180</v>
      </c>
      <c r="G131" s="260"/>
      <c r="H131" s="263">
        <v>25.239999999999998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9" t="s">
        <v>175</v>
      </c>
      <c r="AU131" s="269" t="s">
        <v>84</v>
      </c>
      <c r="AV131" s="15" t="s">
        <v>137</v>
      </c>
      <c r="AW131" s="15" t="s">
        <v>31</v>
      </c>
      <c r="AX131" s="15" t="s">
        <v>82</v>
      </c>
      <c r="AY131" s="269" t="s">
        <v>118</v>
      </c>
    </row>
    <row r="132" s="2" customFormat="1" ht="24.15" customHeight="1">
      <c r="A132" s="38"/>
      <c r="B132" s="39"/>
      <c r="C132" s="218" t="s">
        <v>84</v>
      </c>
      <c r="D132" s="218" t="s">
        <v>121</v>
      </c>
      <c r="E132" s="219" t="s">
        <v>181</v>
      </c>
      <c r="F132" s="220" t="s">
        <v>182</v>
      </c>
      <c r="G132" s="221" t="s">
        <v>155</v>
      </c>
      <c r="H132" s="222">
        <v>1.5229999999999999</v>
      </c>
      <c r="I132" s="223"/>
      <c r="J132" s="224">
        <f>ROUND(I132*H132,2)</f>
        <v>0</v>
      </c>
      <c r="K132" s="220" t="s">
        <v>125</v>
      </c>
      <c r="L132" s="44"/>
      <c r="M132" s="225" t="s">
        <v>1</v>
      </c>
      <c r="N132" s="226" t="s">
        <v>39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137</v>
      </c>
      <c r="AT132" s="229" t="s">
        <v>121</v>
      </c>
      <c r="AU132" s="229" t="s">
        <v>84</v>
      </c>
      <c r="AY132" s="17" t="s">
        <v>118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82</v>
      </c>
      <c r="BK132" s="230">
        <f>ROUND(I132*H132,2)</f>
        <v>0</v>
      </c>
      <c r="BL132" s="17" t="s">
        <v>137</v>
      </c>
      <c r="BM132" s="229" t="s">
        <v>183</v>
      </c>
    </row>
    <row r="133" s="13" customFormat="1">
      <c r="A133" s="13"/>
      <c r="B133" s="237"/>
      <c r="C133" s="238"/>
      <c r="D133" s="239" t="s">
        <v>175</v>
      </c>
      <c r="E133" s="240" t="s">
        <v>1</v>
      </c>
      <c r="F133" s="241" t="s">
        <v>184</v>
      </c>
      <c r="G133" s="238"/>
      <c r="H133" s="240" t="s">
        <v>1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175</v>
      </c>
      <c r="AU133" s="247" t="s">
        <v>84</v>
      </c>
      <c r="AV133" s="13" t="s">
        <v>82</v>
      </c>
      <c r="AW133" s="13" t="s">
        <v>31</v>
      </c>
      <c r="AX133" s="13" t="s">
        <v>74</v>
      </c>
      <c r="AY133" s="247" t="s">
        <v>118</v>
      </c>
    </row>
    <row r="134" s="14" customFormat="1">
      <c r="A134" s="14"/>
      <c r="B134" s="248"/>
      <c r="C134" s="249"/>
      <c r="D134" s="239" t="s">
        <v>175</v>
      </c>
      <c r="E134" s="250" t="s">
        <v>1</v>
      </c>
      <c r="F134" s="251" t="s">
        <v>185</v>
      </c>
      <c r="G134" s="249"/>
      <c r="H134" s="252">
        <v>3.0459999999999998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175</v>
      </c>
      <c r="AU134" s="258" t="s">
        <v>84</v>
      </c>
      <c r="AV134" s="14" t="s">
        <v>84</v>
      </c>
      <c r="AW134" s="14" t="s">
        <v>31</v>
      </c>
      <c r="AX134" s="14" t="s">
        <v>74</v>
      </c>
      <c r="AY134" s="258" t="s">
        <v>118</v>
      </c>
    </row>
    <row r="135" s="15" customFormat="1">
      <c r="A135" s="15"/>
      <c r="B135" s="259"/>
      <c r="C135" s="260"/>
      <c r="D135" s="239" t="s">
        <v>175</v>
      </c>
      <c r="E135" s="261" t="s">
        <v>153</v>
      </c>
      <c r="F135" s="262" t="s">
        <v>180</v>
      </c>
      <c r="G135" s="260"/>
      <c r="H135" s="263">
        <v>3.0459999999999998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9" t="s">
        <v>175</v>
      </c>
      <c r="AU135" s="269" t="s">
        <v>84</v>
      </c>
      <c r="AV135" s="15" t="s">
        <v>137</v>
      </c>
      <c r="AW135" s="15" t="s">
        <v>31</v>
      </c>
      <c r="AX135" s="15" t="s">
        <v>74</v>
      </c>
      <c r="AY135" s="269" t="s">
        <v>118</v>
      </c>
    </row>
    <row r="136" s="13" customFormat="1">
      <c r="A136" s="13"/>
      <c r="B136" s="237"/>
      <c r="C136" s="238"/>
      <c r="D136" s="239" t="s">
        <v>175</v>
      </c>
      <c r="E136" s="240" t="s">
        <v>1</v>
      </c>
      <c r="F136" s="241" t="s">
        <v>186</v>
      </c>
      <c r="G136" s="238"/>
      <c r="H136" s="240" t="s">
        <v>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175</v>
      </c>
      <c r="AU136" s="247" t="s">
        <v>84</v>
      </c>
      <c r="AV136" s="13" t="s">
        <v>82</v>
      </c>
      <c r="AW136" s="13" t="s">
        <v>31</v>
      </c>
      <c r="AX136" s="13" t="s">
        <v>74</v>
      </c>
      <c r="AY136" s="247" t="s">
        <v>118</v>
      </c>
    </row>
    <row r="137" s="14" customFormat="1">
      <c r="A137" s="14"/>
      <c r="B137" s="248"/>
      <c r="C137" s="249"/>
      <c r="D137" s="239" t="s">
        <v>175</v>
      </c>
      <c r="E137" s="250" t="s">
        <v>1</v>
      </c>
      <c r="F137" s="251" t="s">
        <v>187</v>
      </c>
      <c r="G137" s="249"/>
      <c r="H137" s="252">
        <v>1.5229999999999999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175</v>
      </c>
      <c r="AU137" s="258" t="s">
        <v>84</v>
      </c>
      <c r="AV137" s="14" t="s">
        <v>84</v>
      </c>
      <c r="AW137" s="14" t="s">
        <v>31</v>
      </c>
      <c r="AX137" s="14" t="s">
        <v>82</v>
      </c>
      <c r="AY137" s="258" t="s">
        <v>118</v>
      </c>
    </row>
    <row r="138" s="2" customFormat="1" ht="33" customHeight="1">
      <c r="A138" s="38"/>
      <c r="B138" s="39"/>
      <c r="C138" s="218" t="s">
        <v>131</v>
      </c>
      <c r="D138" s="218" t="s">
        <v>121</v>
      </c>
      <c r="E138" s="219" t="s">
        <v>188</v>
      </c>
      <c r="F138" s="220" t="s">
        <v>189</v>
      </c>
      <c r="G138" s="221" t="s">
        <v>155</v>
      </c>
      <c r="H138" s="222">
        <v>1.371</v>
      </c>
      <c r="I138" s="223"/>
      <c r="J138" s="224">
        <f>ROUND(I138*H138,2)</f>
        <v>0</v>
      </c>
      <c r="K138" s="220" t="s">
        <v>125</v>
      </c>
      <c r="L138" s="44"/>
      <c r="M138" s="225" t="s">
        <v>1</v>
      </c>
      <c r="N138" s="226" t="s">
        <v>39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137</v>
      </c>
      <c r="AT138" s="229" t="s">
        <v>121</v>
      </c>
      <c r="AU138" s="229" t="s">
        <v>84</v>
      </c>
      <c r="AY138" s="17" t="s">
        <v>118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82</v>
      </c>
      <c r="BK138" s="230">
        <f>ROUND(I138*H138,2)</f>
        <v>0</v>
      </c>
      <c r="BL138" s="17" t="s">
        <v>137</v>
      </c>
      <c r="BM138" s="229" t="s">
        <v>190</v>
      </c>
    </row>
    <row r="139" s="13" customFormat="1">
      <c r="A139" s="13"/>
      <c r="B139" s="237"/>
      <c r="C139" s="238"/>
      <c r="D139" s="239" t="s">
        <v>175</v>
      </c>
      <c r="E139" s="240" t="s">
        <v>1</v>
      </c>
      <c r="F139" s="241" t="s">
        <v>186</v>
      </c>
      <c r="G139" s="238"/>
      <c r="H139" s="240" t="s">
        <v>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175</v>
      </c>
      <c r="AU139" s="247" t="s">
        <v>84</v>
      </c>
      <c r="AV139" s="13" t="s">
        <v>82</v>
      </c>
      <c r="AW139" s="13" t="s">
        <v>31</v>
      </c>
      <c r="AX139" s="13" t="s">
        <v>74</v>
      </c>
      <c r="AY139" s="247" t="s">
        <v>118</v>
      </c>
    </row>
    <row r="140" s="14" customFormat="1">
      <c r="A140" s="14"/>
      <c r="B140" s="248"/>
      <c r="C140" s="249"/>
      <c r="D140" s="239" t="s">
        <v>175</v>
      </c>
      <c r="E140" s="250" t="s">
        <v>1</v>
      </c>
      <c r="F140" s="251" t="s">
        <v>191</v>
      </c>
      <c r="G140" s="249"/>
      <c r="H140" s="252">
        <v>1.371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175</v>
      </c>
      <c r="AU140" s="258" t="s">
        <v>84</v>
      </c>
      <c r="AV140" s="14" t="s">
        <v>84</v>
      </c>
      <c r="AW140" s="14" t="s">
        <v>31</v>
      </c>
      <c r="AX140" s="14" t="s">
        <v>82</v>
      </c>
      <c r="AY140" s="258" t="s">
        <v>118</v>
      </c>
    </row>
    <row r="141" s="2" customFormat="1" ht="33" customHeight="1">
      <c r="A141" s="38"/>
      <c r="B141" s="39"/>
      <c r="C141" s="218" t="s">
        <v>137</v>
      </c>
      <c r="D141" s="218" t="s">
        <v>121</v>
      </c>
      <c r="E141" s="219" t="s">
        <v>192</v>
      </c>
      <c r="F141" s="220" t="s">
        <v>193</v>
      </c>
      <c r="G141" s="221" t="s">
        <v>155</v>
      </c>
      <c r="H141" s="222">
        <v>0.152</v>
      </c>
      <c r="I141" s="223"/>
      <c r="J141" s="224">
        <f>ROUND(I141*H141,2)</f>
        <v>0</v>
      </c>
      <c r="K141" s="220" t="s">
        <v>125</v>
      </c>
      <c r="L141" s="44"/>
      <c r="M141" s="225" t="s">
        <v>1</v>
      </c>
      <c r="N141" s="226" t="s">
        <v>39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137</v>
      </c>
      <c r="AT141" s="229" t="s">
        <v>121</v>
      </c>
      <c r="AU141" s="229" t="s">
        <v>84</v>
      </c>
      <c r="AY141" s="17" t="s">
        <v>118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82</v>
      </c>
      <c r="BK141" s="230">
        <f>ROUND(I141*H141,2)</f>
        <v>0</v>
      </c>
      <c r="BL141" s="17" t="s">
        <v>137</v>
      </c>
      <c r="BM141" s="229" t="s">
        <v>194</v>
      </c>
    </row>
    <row r="142" s="13" customFormat="1">
      <c r="A142" s="13"/>
      <c r="B142" s="237"/>
      <c r="C142" s="238"/>
      <c r="D142" s="239" t="s">
        <v>175</v>
      </c>
      <c r="E142" s="240" t="s">
        <v>1</v>
      </c>
      <c r="F142" s="241" t="s">
        <v>186</v>
      </c>
      <c r="G142" s="238"/>
      <c r="H142" s="240" t="s">
        <v>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175</v>
      </c>
      <c r="AU142" s="247" t="s">
        <v>84</v>
      </c>
      <c r="AV142" s="13" t="s">
        <v>82</v>
      </c>
      <c r="AW142" s="13" t="s">
        <v>31</v>
      </c>
      <c r="AX142" s="13" t="s">
        <v>74</v>
      </c>
      <c r="AY142" s="247" t="s">
        <v>118</v>
      </c>
    </row>
    <row r="143" s="14" customFormat="1">
      <c r="A143" s="14"/>
      <c r="B143" s="248"/>
      <c r="C143" s="249"/>
      <c r="D143" s="239" t="s">
        <v>175</v>
      </c>
      <c r="E143" s="250" t="s">
        <v>1</v>
      </c>
      <c r="F143" s="251" t="s">
        <v>195</v>
      </c>
      <c r="G143" s="249"/>
      <c r="H143" s="252">
        <v>0.152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8" t="s">
        <v>175</v>
      </c>
      <c r="AU143" s="258" t="s">
        <v>84</v>
      </c>
      <c r="AV143" s="14" t="s">
        <v>84</v>
      </c>
      <c r="AW143" s="14" t="s">
        <v>31</v>
      </c>
      <c r="AX143" s="14" t="s">
        <v>82</v>
      </c>
      <c r="AY143" s="258" t="s">
        <v>118</v>
      </c>
    </row>
    <row r="144" s="2" customFormat="1" ht="33" customHeight="1">
      <c r="A144" s="38"/>
      <c r="B144" s="39"/>
      <c r="C144" s="218" t="s">
        <v>117</v>
      </c>
      <c r="D144" s="218" t="s">
        <v>121</v>
      </c>
      <c r="E144" s="219" t="s">
        <v>196</v>
      </c>
      <c r="F144" s="220" t="s">
        <v>197</v>
      </c>
      <c r="G144" s="221" t="s">
        <v>155</v>
      </c>
      <c r="H144" s="222">
        <v>13.42</v>
      </c>
      <c r="I144" s="223"/>
      <c r="J144" s="224">
        <f>ROUND(I144*H144,2)</f>
        <v>0</v>
      </c>
      <c r="K144" s="220" t="s">
        <v>125</v>
      </c>
      <c r="L144" s="44"/>
      <c r="M144" s="225" t="s">
        <v>1</v>
      </c>
      <c r="N144" s="226" t="s">
        <v>39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137</v>
      </c>
      <c r="AT144" s="229" t="s">
        <v>121</v>
      </c>
      <c r="AU144" s="229" t="s">
        <v>84</v>
      </c>
      <c r="AY144" s="17" t="s">
        <v>118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82</v>
      </c>
      <c r="BK144" s="230">
        <f>ROUND(I144*H144,2)</f>
        <v>0</v>
      </c>
      <c r="BL144" s="17" t="s">
        <v>137</v>
      </c>
      <c r="BM144" s="229" t="s">
        <v>198</v>
      </c>
    </row>
    <row r="145" s="13" customFormat="1">
      <c r="A145" s="13"/>
      <c r="B145" s="237"/>
      <c r="C145" s="238"/>
      <c r="D145" s="239" t="s">
        <v>175</v>
      </c>
      <c r="E145" s="240" t="s">
        <v>1</v>
      </c>
      <c r="F145" s="241" t="s">
        <v>199</v>
      </c>
      <c r="G145" s="238"/>
      <c r="H145" s="240" t="s">
        <v>1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175</v>
      </c>
      <c r="AU145" s="247" t="s">
        <v>84</v>
      </c>
      <c r="AV145" s="13" t="s">
        <v>82</v>
      </c>
      <c r="AW145" s="13" t="s">
        <v>31</v>
      </c>
      <c r="AX145" s="13" t="s">
        <v>74</v>
      </c>
      <c r="AY145" s="247" t="s">
        <v>118</v>
      </c>
    </row>
    <row r="146" s="14" customFormat="1">
      <c r="A146" s="14"/>
      <c r="B146" s="248"/>
      <c r="C146" s="249"/>
      <c r="D146" s="239" t="s">
        <v>175</v>
      </c>
      <c r="E146" s="250" t="s">
        <v>1</v>
      </c>
      <c r="F146" s="251" t="s">
        <v>200</v>
      </c>
      <c r="G146" s="249"/>
      <c r="H146" s="252">
        <v>26.84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175</v>
      </c>
      <c r="AU146" s="258" t="s">
        <v>84</v>
      </c>
      <c r="AV146" s="14" t="s">
        <v>84</v>
      </c>
      <c r="AW146" s="14" t="s">
        <v>31</v>
      </c>
      <c r="AX146" s="14" t="s">
        <v>74</v>
      </c>
      <c r="AY146" s="258" t="s">
        <v>118</v>
      </c>
    </row>
    <row r="147" s="15" customFormat="1">
      <c r="A147" s="15"/>
      <c r="B147" s="259"/>
      <c r="C147" s="260"/>
      <c r="D147" s="239" t="s">
        <v>175</v>
      </c>
      <c r="E147" s="261" t="s">
        <v>157</v>
      </c>
      <c r="F147" s="262" t="s">
        <v>180</v>
      </c>
      <c r="G147" s="260"/>
      <c r="H147" s="263">
        <v>26.84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9" t="s">
        <v>175</v>
      </c>
      <c r="AU147" s="269" t="s">
        <v>84</v>
      </c>
      <c r="AV147" s="15" t="s">
        <v>137</v>
      </c>
      <c r="AW147" s="15" t="s">
        <v>31</v>
      </c>
      <c r="AX147" s="15" t="s">
        <v>74</v>
      </c>
      <c r="AY147" s="269" t="s">
        <v>118</v>
      </c>
    </row>
    <row r="148" s="13" customFormat="1">
      <c r="A148" s="13"/>
      <c r="B148" s="237"/>
      <c r="C148" s="238"/>
      <c r="D148" s="239" t="s">
        <v>175</v>
      </c>
      <c r="E148" s="240" t="s">
        <v>1</v>
      </c>
      <c r="F148" s="241" t="s">
        <v>186</v>
      </c>
      <c r="G148" s="238"/>
      <c r="H148" s="240" t="s">
        <v>1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175</v>
      </c>
      <c r="AU148" s="247" t="s">
        <v>84</v>
      </c>
      <c r="AV148" s="13" t="s">
        <v>82</v>
      </c>
      <c r="AW148" s="13" t="s">
        <v>31</v>
      </c>
      <c r="AX148" s="13" t="s">
        <v>74</v>
      </c>
      <c r="AY148" s="247" t="s">
        <v>118</v>
      </c>
    </row>
    <row r="149" s="14" customFormat="1">
      <c r="A149" s="14"/>
      <c r="B149" s="248"/>
      <c r="C149" s="249"/>
      <c r="D149" s="239" t="s">
        <v>175</v>
      </c>
      <c r="E149" s="250" t="s">
        <v>1</v>
      </c>
      <c r="F149" s="251" t="s">
        <v>201</v>
      </c>
      <c r="G149" s="249"/>
      <c r="H149" s="252">
        <v>13.42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175</v>
      </c>
      <c r="AU149" s="258" t="s">
        <v>84</v>
      </c>
      <c r="AV149" s="14" t="s">
        <v>84</v>
      </c>
      <c r="AW149" s="14" t="s">
        <v>31</v>
      </c>
      <c r="AX149" s="14" t="s">
        <v>82</v>
      </c>
      <c r="AY149" s="258" t="s">
        <v>118</v>
      </c>
    </row>
    <row r="150" s="2" customFormat="1" ht="33" customHeight="1">
      <c r="A150" s="38"/>
      <c r="B150" s="39"/>
      <c r="C150" s="218" t="s">
        <v>145</v>
      </c>
      <c r="D150" s="218" t="s">
        <v>121</v>
      </c>
      <c r="E150" s="219" t="s">
        <v>202</v>
      </c>
      <c r="F150" s="220" t="s">
        <v>203</v>
      </c>
      <c r="G150" s="221" t="s">
        <v>155</v>
      </c>
      <c r="H150" s="222">
        <v>12.077999999999999</v>
      </c>
      <c r="I150" s="223"/>
      <c r="J150" s="224">
        <f>ROUND(I150*H150,2)</f>
        <v>0</v>
      </c>
      <c r="K150" s="220" t="s">
        <v>125</v>
      </c>
      <c r="L150" s="44"/>
      <c r="M150" s="225" t="s">
        <v>1</v>
      </c>
      <c r="N150" s="226" t="s">
        <v>39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137</v>
      </c>
      <c r="AT150" s="229" t="s">
        <v>121</v>
      </c>
      <c r="AU150" s="229" t="s">
        <v>84</v>
      </c>
      <c r="AY150" s="17" t="s">
        <v>118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82</v>
      </c>
      <c r="BK150" s="230">
        <f>ROUND(I150*H150,2)</f>
        <v>0</v>
      </c>
      <c r="BL150" s="17" t="s">
        <v>137</v>
      </c>
      <c r="BM150" s="229" t="s">
        <v>204</v>
      </c>
    </row>
    <row r="151" s="13" customFormat="1">
      <c r="A151" s="13"/>
      <c r="B151" s="237"/>
      <c r="C151" s="238"/>
      <c r="D151" s="239" t="s">
        <v>175</v>
      </c>
      <c r="E151" s="240" t="s">
        <v>1</v>
      </c>
      <c r="F151" s="241" t="s">
        <v>186</v>
      </c>
      <c r="G151" s="238"/>
      <c r="H151" s="240" t="s">
        <v>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175</v>
      </c>
      <c r="AU151" s="247" t="s">
        <v>84</v>
      </c>
      <c r="AV151" s="13" t="s">
        <v>82</v>
      </c>
      <c r="AW151" s="13" t="s">
        <v>31</v>
      </c>
      <c r="AX151" s="13" t="s">
        <v>74</v>
      </c>
      <c r="AY151" s="247" t="s">
        <v>118</v>
      </c>
    </row>
    <row r="152" s="14" customFormat="1">
      <c r="A152" s="14"/>
      <c r="B152" s="248"/>
      <c r="C152" s="249"/>
      <c r="D152" s="239" t="s">
        <v>175</v>
      </c>
      <c r="E152" s="250" t="s">
        <v>1</v>
      </c>
      <c r="F152" s="251" t="s">
        <v>205</v>
      </c>
      <c r="G152" s="249"/>
      <c r="H152" s="252">
        <v>12.077999999999999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175</v>
      </c>
      <c r="AU152" s="258" t="s">
        <v>84</v>
      </c>
      <c r="AV152" s="14" t="s">
        <v>84</v>
      </c>
      <c r="AW152" s="14" t="s">
        <v>31</v>
      </c>
      <c r="AX152" s="14" t="s">
        <v>82</v>
      </c>
      <c r="AY152" s="258" t="s">
        <v>118</v>
      </c>
    </row>
    <row r="153" s="2" customFormat="1" ht="33" customHeight="1">
      <c r="A153" s="38"/>
      <c r="B153" s="39"/>
      <c r="C153" s="218" t="s">
        <v>149</v>
      </c>
      <c r="D153" s="218" t="s">
        <v>121</v>
      </c>
      <c r="E153" s="219" t="s">
        <v>206</v>
      </c>
      <c r="F153" s="220" t="s">
        <v>207</v>
      </c>
      <c r="G153" s="221" t="s">
        <v>155</v>
      </c>
      <c r="H153" s="222">
        <v>1.3420000000000001</v>
      </c>
      <c r="I153" s="223"/>
      <c r="J153" s="224">
        <f>ROUND(I153*H153,2)</f>
        <v>0</v>
      </c>
      <c r="K153" s="220" t="s">
        <v>125</v>
      </c>
      <c r="L153" s="44"/>
      <c r="M153" s="225" t="s">
        <v>1</v>
      </c>
      <c r="N153" s="226" t="s">
        <v>39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137</v>
      </c>
      <c r="AT153" s="229" t="s">
        <v>121</v>
      </c>
      <c r="AU153" s="229" t="s">
        <v>84</v>
      </c>
      <c r="AY153" s="17" t="s">
        <v>118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82</v>
      </c>
      <c r="BK153" s="230">
        <f>ROUND(I153*H153,2)</f>
        <v>0</v>
      </c>
      <c r="BL153" s="17" t="s">
        <v>137</v>
      </c>
      <c r="BM153" s="229" t="s">
        <v>208</v>
      </c>
    </row>
    <row r="154" s="13" customFormat="1">
      <c r="A154" s="13"/>
      <c r="B154" s="237"/>
      <c r="C154" s="238"/>
      <c r="D154" s="239" t="s">
        <v>175</v>
      </c>
      <c r="E154" s="240" t="s">
        <v>1</v>
      </c>
      <c r="F154" s="241" t="s">
        <v>186</v>
      </c>
      <c r="G154" s="238"/>
      <c r="H154" s="240" t="s">
        <v>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175</v>
      </c>
      <c r="AU154" s="247" t="s">
        <v>84</v>
      </c>
      <c r="AV154" s="13" t="s">
        <v>82</v>
      </c>
      <c r="AW154" s="13" t="s">
        <v>31</v>
      </c>
      <c r="AX154" s="13" t="s">
        <v>74</v>
      </c>
      <c r="AY154" s="247" t="s">
        <v>118</v>
      </c>
    </row>
    <row r="155" s="14" customFormat="1">
      <c r="A155" s="14"/>
      <c r="B155" s="248"/>
      <c r="C155" s="249"/>
      <c r="D155" s="239" t="s">
        <v>175</v>
      </c>
      <c r="E155" s="250" t="s">
        <v>1</v>
      </c>
      <c r="F155" s="251" t="s">
        <v>209</v>
      </c>
      <c r="G155" s="249"/>
      <c r="H155" s="252">
        <v>1.3420000000000001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175</v>
      </c>
      <c r="AU155" s="258" t="s">
        <v>84</v>
      </c>
      <c r="AV155" s="14" t="s">
        <v>84</v>
      </c>
      <c r="AW155" s="14" t="s">
        <v>31</v>
      </c>
      <c r="AX155" s="14" t="s">
        <v>82</v>
      </c>
      <c r="AY155" s="258" t="s">
        <v>118</v>
      </c>
    </row>
    <row r="156" s="2" customFormat="1" ht="21.75" customHeight="1">
      <c r="A156" s="38"/>
      <c r="B156" s="39"/>
      <c r="C156" s="218" t="s">
        <v>210</v>
      </c>
      <c r="D156" s="218" t="s">
        <v>121</v>
      </c>
      <c r="E156" s="219" t="s">
        <v>211</v>
      </c>
      <c r="F156" s="220" t="s">
        <v>212</v>
      </c>
      <c r="G156" s="221" t="s">
        <v>173</v>
      </c>
      <c r="H156" s="222">
        <v>51.240000000000002</v>
      </c>
      <c r="I156" s="223"/>
      <c r="J156" s="224">
        <f>ROUND(I156*H156,2)</f>
        <v>0</v>
      </c>
      <c r="K156" s="220" t="s">
        <v>125</v>
      </c>
      <c r="L156" s="44"/>
      <c r="M156" s="225" t="s">
        <v>1</v>
      </c>
      <c r="N156" s="226" t="s">
        <v>39</v>
      </c>
      <c r="O156" s="91"/>
      <c r="P156" s="227">
        <f>O156*H156</f>
        <v>0</v>
      </c>
      <c r="Q156" s="227">
        <v>0.00084000000000000003</v>
      </c>
      <c r="R156" s="227">
        <f>Q156*H156</f>
        <v>0.043041600000000006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137</v>
      </c>
      <c r="AT156" s="229" t="s">
        <v>121</v>
      </c>
      <c r="AU156" s="229" t="s">
        <v>84</v>
      </c>
      <c r="AY156" s="17" t="s">
        <v>118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82</v>
      </c>
      <c r="BK156" s="230">
        <f>ROUND(I156*H156,2)</f>
        <v>0</v>
      </c>
      <c r="BL156" s="17" t="s">
        <v>137</v>
      </c>
      <c r="BM156" s="229" t="s">
        <v>213</v>
      </c>
    </row>
    <row r="157" s="13" customFormat="1">
      <c r="A157" s="13"/>
      <c r="B157" s="237"/>
      <c r="C157" s="238"/>
      <c r="D157" s="239" t="s">
        <v>175</v>
      </c>
      <c r="E157" s="240" t="s">
        <v>1</v>
      </c>
      <c r="F157" s="241" t="s">
        <v>214</v>
      </c>
      <c r="G157" s="238"/>
      <c r="H157" s="240" t="s">
        <v>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175</v>
      </c>
      <c r="AU157" s="247" t="s">
        <v>84</v>
      </c>
      <c r="AV157" s="13" t="s">
        <v>82</v>
      </c>
      <c r="AW157" s="13" t="s">
        <v>31</v>
      </c>
      <c r="AX157" s="13" t="s">
        <v>74</v>
      </c>
      <c r="AY157" s="247" t="s">
        <v>118</v>
      </c>
    </row>
    <row r="158" s="14" customFormat="1">
      <c r="A158" s="14"/>
      <c r="B158" s="248"/>
      <c r="C158" s="249"/>
      <c r="D158" s="239" t="s">
        <v>175</v>
      </c>
      <c r="E158" s="250" t="s">
        <v>1</v>
      </c>
      <c r="F158" s="251" t="s">
        <v>215</v>
      </c>
      <c r="G158" s="249"/>
      <c r="H158" s="252">
        <v>51.240000000000002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175</v>
      </c>
      <c r="AU158" s="258" t="s">
        <v>84</v>
      </c>
      <c r="AV158" s="14" t="s">
        <v>84</v>
      </c>
      <c r="AW158" s="14" t="s">
        <v>31</v>
      </c>
      <c r="AX158" s="14" t="s">
        <v>74</v>
      </c>
      <c r="AY158" s="258" t="s">
        <v>118</v>
      </c>
    </row>
    <row r="159" s="15" customFormat="1">
      <c r="A159" s="15"/>
      <c r="B159" s="259"/>
      <c r="C159" s="260"/>
      <c r="D159" s="239" t="s">
        <v>175</v>
      </c>
      <c r="E159" s="261" t="s">
        <v>1</v>
      </c>
      <c r="F159" s="262" t="s">
        <v>180</v>
      </c>
      <c r="G159" s="260"/>
      <c r="H159" s="263">
        <v>51.240000000000002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9" t="s">
        <v>175</v>
      </c>
      <c r="AU159" s="269" t="s">
        <v>84</v>
      </c>
      <c r="AV159" s="15" t="s">
        <v>137</v>
      </c>
      <c r="AW159" s="15" t="s">
        <v>31</v>
      </c>
      <c r="AX159" s="15" t="s">
        <v>82</v>
      </c>
      <c r="AY159" s="269" t="s">
        <v>118</v>
      </c>
    </row>
    <row r="160" s="2" customFormat="1" ht="24.15" customHeight="1">
      <c r="A160" s="38"/>
      <c r="B160" s="39"/>
      <c r="C160" s="218" t="s">
        <v>216</v>
      </c>
      <c r="D160" s="218" t="s">
        <v>121</v>
      </c>
      <c r="E160" s="219" t="s">
        <v>217</v>
      </c>
      <c r="F160" s="220" t="s">
        <v>218</v>
      </c>
      <c r="G160" s="221" t="s">
        <v>173</v>
      </c>
      <c r="H160" s="222">
        <v>51.240000000000002</v>
      </c>
      <c r="I160" s="223"/>
      <c r="J160" s="224">
        <f>ROUND(I160*H160,2)</f>
        <v>0</v>
      </c>
      <c r="K160" s="220" t="s">
        <v>125</v>
      </c>
      <c r="L160" s="44"/>
      <c r="M160" s="225" t="s">
        <v>1</v>
      </c>
      <c r="N160" s="226" t="s">
        <v>39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137</v>
      </c>
      <c r="AT160" s="229" t="s">
        <v>121</v>
      </c>
      <c r="AU160" s="229" t="s">
        <v>84</v>
      </c>
      <c r="AY160" s="17" t="s">
        <v>118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82</v>
      </c>
      <c r="BK160" s="230">
        <f>ROUND(I160*H160,2)</f>
        <v>0</v>
      </c>
      <c r="BL160" s="17" t="s">
        <v>137</v>
      </c>
      <c r="BM160" s="229" t="s">
        <v>219</v>
      </c>
    </row>
    <row r="161" s="13" customFormat="1">
      <c r="A161" s="13"/>
      <c r="B161" s="237"/>
      <c r="C161" s="238"/>
      <c r="D161" s="239" t="s">
        <v>175</v>
      </c>
      <c r="E161" s="240" t="s">
        <v>1</v>
      </c>
      <c r="F161" s="241" t="s">
        <v>214</v>
      </c>
      <c r="G161" s="238"/>
      <c r="H161" s="240" t="s">
        <v>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175</v>
      </c>
      <c r="AU161" s="247" t="s">
        <v>84</v>
      </c>
      <c r="AV161" s="13" t="s">
        <v>82</v>
      </c>
      <c r="AW161" s="13" t="s">
        <v>31</v>
      </c>
      <c r="AX161" s="13" t="s">
        <v>74</v>
      </c>
      <c r="AY161" s="247" t="s">
        <v>118</v>
      </c>
    </row>
    <row r="162" s="14" customFormat="1">
      <c r="A162" s="14"/>
      <c r="B162" s="248"/>
      <c r="C162" s="249"/>
      <c r="D162" s="239" t="s">
        <v>175</v>
      </c>
      <c r="E162" s="250" t="s">
        <v>1</v>
      </c>
      <c r="F162" s="251" t="s">
        <v>215</v>
      </c>
      <c r="G162" s="249"/>
      <c r="H162" s="252">
        <v>51.240000000000002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175</v>
      </c>
      <c r="AU162" s="258" t="s">
        <v>84</v>
      </c>
      <c r="AV162" s="14" t="s">
        <v>84</v>
      </c>
      <c r="AW162" s="14" t="s">
        <v>31</v>
      </c>
      <c r="AX162" s="14" t="s">
        <v>74</v>
      </c>
      <c r="AY162" s="258" t="s">
        <v>118</v>
      </c>
    </row>
    <row r="163" s="15" customFormat="1">
      <c r="A163" s="15"/>
      <c r="B163" s="259"/>
      <c r="C163" s="260"/>
      <c r="D163" s="239" t="s">
        <v>175</v>
      </c>
      <c r="E163" s="261" t="s">
        <v>1</v>
      </c>
      <c r="F163" s="262" t="s">
        <v>180</v>
      </c>
      <c r="G163" s="260"/>
      <c r="H163" s="263">
        <v>51.240000000000002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9" t="s">
        <v>175</v>
      </c>
      <c r="AU163" s="269" t="s">
        <v>84</v>
      </c>
      <c r="AV163" s="15" t="s">
        <v>137</v>
      </c>
      <c r="AW163" s="15" t="s">
        <v>31</v>
      </c>
      <c r="AX163" s="15" t="s">
        <v>82</v>
      </c>
      <c r="AY163" s="269" t="s">
        <v>118</v>
      </c>
    </row>
    <row r="164" s="2" customFormat="1" ht="37.8" customHeight="1">
      <c r="A164" s="38"/>
      <c r="B164" s="39"/>
      <c r="C164" s="218" t="s">
        <v>220</v>
      </c>
      <c r="D164" s="218" t="s">
        <v>121</v>
      </c>
      <c r="E164" s="219" t="s">
        <v>221</v>
      </c>
      <c r="F164" s="220" t="s">
        <v>222</v>
      </c>
      <c r="G164" s="221" t="s">
        <v>155</v>
      </c>
      <c r="H164" s="222">
        <v>28.158999999999999</v>
      </c>
      <c r="I164" s="223"/>
      <c r="J164" s="224">
        <f>ROUND(I164*H164,2)</f>
        <v>0</v>
      </c>
      <c r="K164" s="220" t="s">
        <v>125</v>
      </c>
      <c r="L164" s="44"/>
      <c r="M164" s="225" t="s">
        <v>1</v>
      </c>
      <c r="N164" s="226" t="s">
        <v>39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137</v>
      </c>
      <c r="AT164" s="229" t="s">
        <v>121</v>
      </c>
      <c r="AU164" s="229" t="s">
        <v>84</v>
      </c>
      <c r="AY164" s="17" t="s">
        <v>118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82</v>
      </c>
      <c r="BK164" s="230">
        <f>ROUND(I164*H164,2)</f>
        <v>0</v>
      </c>
      <c r="BL164" s="17" t="s">
        <v>137</v>
      </c>
      <c r="BM164" s="229" t="s">
        <v>223</v>
      </c>
    </row>
    <row r="165" s="14" customFormat="1">
      <c r="A165" s="14"/>
      <c r="B165" s="248"/>
      <c r="C165" s="249"/>
      <c r="D165" s="239" t="s">
        <v>175</v>
      </c>
      <c r="E165" s="250" t="s">
        <v>1</v>
      </c>
      <c r="F165" s="251" t="s">
        <v>224</v>
      </c>
      <c r="G165" s="249"/>
      <c r="H165" s="252">
        <v>14.943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175</v>
      </c>
      <c r="AU165" s="258" t="s">
        <v>84</v>
      </c>
      <c r="AV165" s="14" t="s">
        <v>84</v>
      </c>
      <c r="AW165" s="14" t="s">
        <v>31</v>
      </c>
      <c r="AX165" s="14" t="s">
        <v>74</v>
      </c>
      <c r="AY165" s="258" t="s">
        <v>118</v>
      </c>
    </row>
    <row r="166" s="13" customFormat="1">
      <c r="A166" s="13"/>
      <c r="B166" s="237"/>
      <c r="C166" s="238"/>
      <c r="D166" s="239" t="s">
        <v>175</v>
      </c>
      <c r="E166" s="240" t="s">
        <v>1</v>
      </c>
      <c r="F166" s="241" t="s">
        <v>225</v>
      </c>
      <c r="G166" s="238"/>
      <c r="H166" s="240" t="s">
        <v>1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175</v>
      </c>
      <c r="AU166" s="247" t="s">
        <v>84</v>
      </c>
      <c r="AV166" s="13" t="s">
        <v>82</v>
      </c>
      <c r="AW166" s="13" t="s">
        <v>31</v>
      </c>
      <c r="AX166" s="13" t="s">
        <v>74</v>
      </c>
      <c r="AY166" s="247" t="s">
        <v>118</v>
      </c>
    </row>
    <row r="167" s="13" customFormat="1">
      <c r="A167" s="13"/>
      <c r="B167" s="237"/>
      <c r="C167" s="238"/>
      <c r="D167" s="239" t="s">
        <v>175</v>
      </c>
      <c r="E167" s="240" t="s">
        <v>1</v>
      </c>
      <c r="F167" s="241" t="s">
        <v>226</v>
      </c>
      <c r="G167" s="238"/>
      <c r="H167" s="240" t="s">
        <v>1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175</v>
      </c>
      <c r="AU167" s="247" t="s">
        <v>84</v>
      </c>
      <c r="AV167" s="13" t="s">
        <v>82</v>
      </c>
      <c r="AW167" s="13" t="s">
        <v>31</v>
      </c>
      <c r="AX167" s="13" t="s">
        <v>74</v>
      </c>
      <c r="AY167" s="247" t="s">
        <v>118</v>
      </c>
    </row>
    <row r="168" s="14" customFormat="1">
      <c r="A168" s="14"/>
      <c r="B168" s="248"/>
      <c r="C168" s="249"/>
      <c r="D168" s="239" t="s">
        <v>175</v>
      </c>
      <c r="E168" s="250" t="s">
        <v>1</v>
      </c>
      <c r="F168" s="251" t="s">
        <v>227</v>
      </c>
      <c r="G168" s="249"/>
      <c r="H168" s="252">
        <v>2.1000000000000001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175</v>
      </c>
      <c r="AU168" s="258" t="s">
        <v>84</v>
      </c>
      <c r="AV168" s="14" t="s">
        <v>84</v>
      </c>
      <c r="AW168" s="14" t="s">
        <v>31</v>
      </c>
      <c r="AX168" s="14" t="s">
        <v>74</v>
      </c>
      <c r="AY168" s="258" t="s">
        <v>118</v>
      </c>
    </row>
    <row r="169" s="13" customFormat="1">
      <c r="A169" s="13"/>
      <c r="B169" s="237"/>
      <c r="C169" s="238"/>
      <c r="D169" s="239" t="s">
        <v>175</v>
      </c>
      <c r="E169" s="240" t="s">
        <v>1</v>
      </c>
      <c r="F169" s="241" t="s">
        <v>228</v>
      </c>
      <c r="G169" s="238"/>
      <c r="H169" s="240" t="s">
        <v>1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175</v>
      </c>
      <c r="AU169" s="247" t="s">
        <v>84</v>
      </c>
      <c r="AV169" s="13" t="s">
        <v>82</v>
      </c>
      <c r="AW169" s="13" t="s">
        <v>31</v>
      </c>
      <c r="AX169" s="13" t="s">
        <v>74</v>
      </c>
      <c r="AY169" s="247" t="s">
        <v>118</v>
      </c>
    </row>
    <row r="170" s="14" customFormat="1">
      <c r="A170" s="14"/>
      <c r="B170" s="248"/>
      <c r="C170" s="249"/>
      <c r="D170" s="239" t="s">
        <v>175</v>
      </c>
      <c r="E170" s="250" t="s">
        <v>1</v>
      </c>
      <c r="F170" s="251" t="s">
        <v>229</v>
      </c>
      <c r="G170" s="249"/>
      <c r="H170" s="252">
        <v>12.6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175</v>
      </c>
      <c r="AU170" s="258" t="s">
        <v>84</v>
      </c>
      <c r="AV170" s="14" t="s">
        <v>84</v>
      </c>
      <c r="AW170" s="14" t="s">
        <v>31</v>
      </c>
      <c r="AX170" s="14" t="s">
        <v>74</v>
      </c>
      <c r="AY170" s="258" t="s">
        <v>118</v>
      </c>
    </row>
    <row r="171" s="13" customFormat="1">
      <c r="A171" s="13"/>
      <c r="B171" s="237"/>
      <c r="C171" s="238"/>
      <c r="D171" s="239" t="s">
        <v>175</v>
      </c>
      <c r="E171" s="240" t="s">
        <v>1</v>
      </c>
      <c r="F171" s="241" t="s">
        <v>230</v>
      </c>
      <c r="G171" s="238"/>
      <c r="H171" s="240" t="s">
        <v>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175</v>
      </c>
      <c r="AU171" s="247" t="s">
        <v>84</v>
      </c>
      <c r="AV171" s="13" t="s">
        <v>82</v>
      </c>
      <c r="AW171" s="13" t="s">
        <v>31</v>
      </c>
      <c r="AX171" s="13" t="s">
        <v>74</v>
      </c>
      <c r="AY171" s="247" t="s">
        <v>118</v>
      </c>
    </row>
    <row r="172" s="14" customFormat="1">
      <c r="A172" s="14"/>
      <c r="B172" s="248"/>
      <c r="C172" s="249"/>
      <c r="D172" s="239" t="s">
        <v>175</v>
      </c>
      <c r="E172" s="250" t="s">
        <v>1</v>
      </c>
      <c r="F172" s="251" t="s">
        <v>231</v>
      </c>
      <c r="G172" s="249"/>
      <c r="H172" s="252">
        <v>-1.484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175</v>
      </c>
      <c r="AU172" s="258" t="s">
        <v>84</v>
      </c>
      <c r="AV172" s="14" t="s">
        <v>84</v>
      </c>
      <c r="AW172" s="14" t="s">
        <v>31</v>
      </c>
      <c r="AX172" s="14" t="s">
        <v>74</v>
      </c>
      <c r="AY172" s="258" t="s">
        <v>118</v>
      </c>
    </row>
    <row r="173" s="15" customFormat="1">
      <c r="A173" s="15"/>
      <c r="B173" s="259"/>
      <c r="C173" s="260"/>
      <c r="D173" s="239" t="s">
        <v>175</v>
      </c>
      <c r="E173" s="261" t="s">
        <v>1</v>
      </c>
      <c r="F173" s="262" t="s">
        <v>180</v>
      </c>
      <c r="G173" s="260"/>
      <c r="H173" s="263">
        <v>28.158999999999999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9" t="s">
        <v>175</v>
      </c>
      <c r="AU173" s="269" t="s">
        <v>84</v>
      </c>
      <c r="AV173" s="15" t="s">
        <v>137</v>
      </c>
      <c r="AW173" s="15" t="s">
        <v>31</v>
      </c>
      <c r="AX173" s="15" t="s">
        <v>82</v>
      </c>
      <c r="AY173" s="269" t="s">
        <v>118</v>
      </c>
    </row>
    <row r="174" s="2" customFormat="1" ht="37.8" customHeight="1">
      <c r="A174" s="38"/>
      <c r="B174" s="39"/>
      <c r="C174" s="218" t="s">
        <v>232</v>
      </c>
      <c r="D174" s="218" t="s">
        <v>121</v>
      </c>
      <c r="E174" s="219" t="s">
        <v>233</v>
      </c>
      <c r="F174" s="220" t="s">
        <v>234</v>
      </c>
      <c r="G174" s="221" t="s">
        <v>155</v>
      </c>
      <c r="H174" s="222">
        <v>14.943</v>
      </c>
      <c r="I174" s="223"/>
      <c r="J174" s="224">
        <f>ROUND(I174*H174,2)</f>
        <v>0</v>
      </c>
      <c r="K174" s="220" t="s">
        <v>125</v>
      </c>
      <c r="L174" s="44"/>
      <c r="M174" s="225" t="s">
        <v>1</v>
      </c>
      <c r="N174" s="226" t="s">
        <v>39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137</v>
      </c>
      <c r="AT174" s="229" t="s">
        <v>121</v>
      </c>
      <c r="AU174" s="229" t="s">
        <v>84</v>
      </c>
      <c r="AY174" s="17" t="s">
        <v>118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82</v>
      </c>
      <c r="BK174" s="230">
        <f>ROUND(I174*H174,2)</f>
        <v>0</v>
      </c>
      <c r="BL174" s="17" t="s">
        <v>137</v>
      </c>
      <c r="BM174" s="229" t="s">
        <v>235</v>
      </c>
    </row>
    <row r="175" s="14" customFormat="1">
      <c r="A175" s="14"/>
      <c r="B175" s="248"/>
      <c r="C175" s="249"/>
      <c r="D175" s="239" t="s">
        <v>175</v>
      </c>
      <c r="E175" s="250" t="s">
        <v>1</v>
      </c>
      <c r="F175" s="251" t="s">
        <v>236</v>
      </c>
      <c r="G175" s="249"/>
      <c r="H175" s="252">
        <v>14.943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8" t="s">
        <v>175</v>
      </c>
      <c r="AU175" s="258" t="s">
        <v>84</v>
      </c>
      <c r="AV175" s="14" t="s">
        <v>84</v>
      </c>
      <c r="AW175" s="14" t="s">
        <v>31</v>
      </c>
      <c r="AX175" s="14" t="s">
        <v>82</v>
      </c>
      <c r="AY175" s="258" t="s">
        <v>118</v>
      </c>
    </row>
    <row r="176" s="2" customFormat="1" ht="16.5" customHeight="1">
      <c r="A176" s="38"/>
      <c r="B176" s="39"/>
      <c r="C176" s="218" t="s">
        <v>8</v>
      </c>
      <c r="D176" s="218" t="s">
        <v>121</v>
      </c>
      <c r="E176" s="219" t="s">
        <v>237</v>
      </c>
      <c r="F176" s="220" t="s">
        <v>238</v>
      </c>
      <c r="G176" s="221" t="s">
        <v>155</v>
      </c>
      <c r="H176" s="222">
        <v>29.885999999999999</v>
      </c>
      <c r="I176" s="223"/>
      <c r="J176" s="224">
        <f>ROUND(I176*H176,2)</f>
        <v>0</v>
      </c>
      <c r="K176" s="220" t="s">
        <v>125</v>
      </c>
      <c r="L176" s="44"/>
      <c r="M176" s="225" t="s">
        <v>1</v>
      </c>
      <c r="N176" s="226" t="s">
        <v>39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137</v>
      </c>
      <c r="AT176" s="229" t="s">
        <v>121</v>
      </c>
      <c r="AU176" s="229" t="s">
        <v>84</v>
      </c>
      <c r="AY176" s="17" t="s">
        <v>118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82</v>
      </c>
      <c r="BK176" s="230">
        <f>ROUND(I176*H176,2)</f>
        <v>0</v>
      </c>
      <c r="BL176" s="17" t="s">
        <v>137</v>
      </c>
      <c r="BM176" s="229" t="s">
        <v>239</v>
      </c>
    </row>
    <row r="177" s="14" customFormat="1">
      <c r="A177" s="14"/>
      <c r="B177" s="248"/>
      <c r="C177" s="249"/>
      <c r="D177" s="239" t="s">
        <v>175</v>
      </c>
      <c r="E177" s="250" t="s">
        <v>1</v>
      </c>
      <c r="F177" s="251" t="s">
        <v>224</v>
      </c>
      <c r="G177" s="249"/>
      <c r="H177" s="252">
        <v>14.943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175</v>
      </c>
      <c r="AU177" s="258" t="s">
        <v>84</v>
      </c>
      <c r="AV177" s="14" t="s">
        <v>84</v>
      </c>
      <c r="AW177" s="14" t="s">
        <v>31</v>
      </c>
      <c r="AX177" s="14" t="s">
        <v>74</v>
      </c>
      <c r="AY177" s="258" t="s">
        <v>118</v>
      </c>
    </row>
    <row r="178" s="14" customFormat="1">
      <c r="A178" s="14"/>
      <c r="B178" s="248"/>
      <c r="C178" s="249"/>
      <c r="D178" s="239" t="s">
        <v>175</v>
      </c>
      <c r="E178" s="250" t="s">
        <v>1</v>
      </c>
      <c r="F178" s="251" t="s">
        <v>236</v>
      </c>
      <c r="G178" s="249"/>
      <c r="H178" s="252">
        <v>14.943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175</v>
      </c>
      <c r="AU178" s="258" t="s">
        <v>84</v>
      </c>
      <c r="AV178" s="14" t="s">
        <v>84</v>
      </c>
      <c r="AW178" s="14" t="s">
        <v>31</v>
      </c>
      <c r="AX178" s="14" t="s">
        <v>74</v>
      </c>
      <c r="AY178" s="258" t="s">
        <v>118</v>
      </c>
    </row>
    <row r="179" s="15" customFormat="1">
      <c r="A179" s="15"/>
      <c r="B179" s="259"/>
      <c r="C179" s="260"/>
      <c r="D179" s="239" t="s">
        <v>175</v>
      </c>
      <c r="E179" s="261" t="s">
        <v>1</v>
      </c>
      <c r="F179" s="262" t="s">
        <v>180</v>
      </c>
      <c r="G179" s="260"/>
      <c r="H179" s="263">
        <v>29.885999999999999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9" t="s">
        <v>175</v>
      </c>
      <c r="AU179" s="269" t="s">
        <v>84</v>
      </c>
      <c r="AV179" s="15" t="s">
        <v>137</v>
      </c>
      <c r="AW179" s="15" t="s">
        <v>31</v>
      </c>
      <c r="AX179" s="15" t="s">
        <v>82</v>
      </c>
      <c r="AY179" s="269" t="s">
        <v>118</v>
      </c>
    </row>
    <row r="180" s="2" customFormat="1" ht="33" customHeight="1">
      <c r="A180" s="38"/>
      <c r="B180" s="39"/>
      <c r="C180" s="218" t="s">
        <v>240</v>
      </c>
      <c r="D180" s="218" t="s">
        <v>121</v>
      </c>
      <c r="E180" s="219" t="s">
        <v>241</v>
      </c>
      <c r="F180" s="220" t="s">
        <v>242</v>
      </c>
      <c r="G180" s="221" t="s">
        <v>243</v>
      </c>
      <c r="H180" s="222">
        <v>61.265999999999998</v>
      </c>
      <c r="I180" s="223"/>
      <c r="J180" s="224">
        <f>ROUND(I180*H180,2)</f>
        <v>0</v>
      </c>
      <c r="K180" s="220" t="s">
        <v>125</v>
      </c>
      <c r="L180" s="44"/>
      <c r="M180" s="225" t="s">
        <v>1</v>
      </c>
      <c r="N180" s="226" t="s">
        <v>39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137</v>
      </c>
      <c r="AT180" s="229" t="s">
        <v>121</v>
      </c>
      <c r="AU180" s="229" t="s">
        <v>84</v>
      </c>
      <c r="AY180" s="17" t="s">
        <v>118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82</v>
      </c>
      <c r="BK180" s="230">
        <f>ROUND(I180*H180,2)</f>
        <v>0</v>
      </c>
      <c r="BL180" s="17" t="s">
        <v>137</v>
      </c>
      <c r="BM180" s="229" t="s">
        <v>244</v>
      </c>
    </row>
    <row r="181" s="13" customFormat="1">
      <c r="A181" s="13"/>
      <c r="B181" s="237"/>
      <c r="C181" s="238"/>
      <c r="D181" s="239" t="s">
        <v>175</v>
      </c>
      <c r="E181" s="240" t="s">
        <v>1</v>
      </c>
      <c r="F181" s="241" t="s">
        <v>245</v>
      </c>
      <c r="G181" s="238"/>
      <c r="H181" s="240" t="s">
        <v>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175</v>
      </c>
      <c r="AU181" s="247" t="s">
        <v>84</v>
      </c>
      <c r="AV181" s="13" t="s">
        <v>82</v>
      </c>
      <c r="AW181" s="13" t="s">
        <v>31</v>
      </c>
      <c r="AX181" s="13" t="s">
        <v>74</v>
      </c>
      <c r="AY181" s="247" t="s">
        <v>118</v>
      </c>
    </row>
    <row r="182" s="13" customFormat="1">
      <c r="A182" s="13"/>
      <c r="B182" s="237"/>
      <c r="C182" s="238"/>
      <c r="D182" s="239" t="s">
        <v>175</v>
      </c>
      <c r="E182" s="240" t="s">
        <v>1</v>
      </c>
      <c r="F182" s="241" t="s">
        <v>246</v>
      </c>
      <c r="G182" s="238"/>
      <c r="H182" s="240" t="s">
        <v>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175</v>
      </c>
      <c r="AU182" s="247" t="s">
        <v>84</v>
      </c>
      <c r="AV182" s="13" t="s">
        <v>82</v>
      </c>
      <c r="AW182" s="13" t="s">
        <v>31</v>
      </c>
      <c r="AX182" s="13" t="s">
        <v>74</v>
      </c>
      <c r="AY182" s="247" t="s">
        <v>118</v>
      </c>
    </row>
    <row r="183" s="14" customFormat="1">
      <c r="A183" s="14"/>
      <c r="B183" s="248"/>
      <c r="C183" s="249"/>
      <c r="D183" s="239" t="s">
        <v>175</v>
      </c>
      <c r="E183" s="250" t="s">
        <v>1</v>
      </c>
      <c r="F183" s="251" t="s">
        <v>247</v>
      </c>
      <c r="G183" s="249"/>
      <c r="H183" s="252">
        <v>29.885999999999999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175</v>
      </c>
      <c r="AU183" s="258" t="s">
        <v>84</v>
      </c>
      <c r="AV183" s="14" t="s">
        <v>84</v>
      </c>
      <c r="AW183" s="14" t="s">
        <v>31</v>
      </c>
      <c r="AX183" s="14" t="s">
        <v>74</v>
      </c>
      <c r="AY183" s="258" t="s">
        <v>118</v>
      </c>
    </row>
    <row r="184" s="13" customFormat="1">
      <c r="A184" s="13"/>
      <c r="B184" s="237"/>
      <c r="C184" s="238"/>
      <c r="D184" s="239" t="s">
        <v>175</v>
      </c>
      <c r="E184" s="240" t="s">
        <v>1</v>
      </c>
      <c r="F184" s="241" t="s">
        <v>248</v>
      </c>
      <c r="G184" s="238"/>
      <c r="H184" s="240" t="s">
        <v>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175</v>
      </c>
      <c r="AU184" s="247" t="s">
        <v>84</v>
      </c>
      <c r="AV184" s="13" t="s">
        <v>82</v>
      </c>
      <c r="AW184" s="13" t="s">
        <v>31</v>
      </c>
      <c r="AX184" s="13" t="s">
        <v>74</v>
      </c>
      <c r="AY184" s="247" t="s">
        <v>118</v>
      </c>
    </row>
    <row r="185" s="14" customFormat="1">
      <c r="A185" s="14"/>
      <c r="B185" s="248"/>
      <c r="C185" s="249"/>
      <c r="D185" s="239" t="s">
        <v>175</v>
      </c>
      <c r="E185" s="250" t="s">
        <v>1</v>
      </c>
      <c r="F185" s="251" t="s">
        <v>249</v>
      </c>
      <c r="G185" s="249"/>
      <c r="H185" s="252">
        <v>31.379999999999999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175</v>
      </c>
      <c r="AU185" s="258" t="s">
        <v>84</v>
      </c>
      <c r="AV185" s="14" t="s">
        <v>84</v>
      </c>
      <c r="AW185" s="14" t="s">
        <v>31</v>
      </c>
      <c r="AX185" s="14" t="s">
        <v>74</v>
      </c>
      <c r="AY185" s="258" t="s">
        <v>118</v>
      </c>
    </row>
    <row r="186" s="15" customFormat="1">
      <c r="A186" s="15"/>
      <c r="B186" s="259"/>
      <c r="C186" s="260"/>
      <c r="D186" s="239" t="s">
        <v>175</v>
      </c>
      <c r="E186" s="261" t="s">
        <v>1</v>
      </c>
      <c r="F186" s="262" t="s">
        <v>180</v>
      </c>
      <c r="G186" s="260"/>
      <c r="H186" s="263">
        <v>61.265999999999998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9" t="s">
        <v>175</v>
      </c>
      <c r="AU186" s="269" t="s">
        <v>84</v>
      </c>
      <c r="AV186" s="15" t="s">
        <v>137</v>
      </c>
      <c r="AW186" s="15" t="s">
        <v>31</v>
      </c>
      <c r="AX186" s="15" t="s">
        <v>82</v>
      </c>
      <c r="AY186" s="269" t="s">
        <v>118</v>
      </c>
    </row>
    <row r="187" s="2" customFormat="1" ht="16.5" customHeight="1">
      <c r="A187" s="38"/>
      <c r="B187" s="39"/>
      <c r="C187" s="270" t="s">
        <v>250</v>
      </c>
      <c r="D187" s="270" t="s">
        <v>251</v>
      </c>
      <c r="E187" s="271" t="s">
        <v>252</v>
      </c>
      <c r="F187" s="272" t="s">
        <v>253</v>
      </c>
      <c r="G187" s="273" t="s">
        <v>243</v>
      </c>
      <c r="H187" s="274">
        <v>22.32</v>
      </c>
      <c r="I187" s="275"/>
      <c r="J187" s="276">
        <f>ROUND(I187*H187,2)</f>
        <v>0</v>
      </c>
      <c r="K187" s="272" t="s">
        <v>125</v>
      </c>
      <c r="L187" s="277"/>
      <c r="M187" s="278" t="s">
        <v>1</v>
      </c>
      <c r="N187" s="279" t="s">
        <v>39</v>
      </c>
      <c r="O187" s="91"/>
      <c r="P187" s="227">
        <f>O187*H187</f>
        <v>0</v>
      </c>
      <c r="Q187" s="227">
        <v>1</v>
      </c>
      <c r="R187" s="227">
        <f>Q187*H187</f>
        <v>22.32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210</v>
      </c>
      <c r="AT187" s="229" t="s">
        <v>251</v>
      </c>
      <c r="AU187" s="229" t="s">
        <v>84</v>
      </c>
      <c r="AY187" s="17" t="s">
        <v>118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82</v>
      </c>
      <c r="BK187" s="230">
        <f>ROUND(I187*H187,2)</f>
        <v>0</v>
      </c>
      <c r="BL187" s="17" t="s">
        <v>137</v>
      </c>
      <c r="BM187" s="229" t="s">
        <v>254</v>
      </c>
    </row>
    <row r="188" s="14" customFormat="1">
      <c r="A188" s="14"/>
      <c r="B188" s="248"/>
      <c r="C188" s="249"/>
      <c r="D188" s="239" t="s">
        <v>175</v>
      </c>
      <c r="E188" s="249"/>
      <c r="F188" s="251" t="s">
        <v>255</v>
      </c>
      <c r="G188" s="249"/>
      <c r="H188" s="252">
        <v>22.32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8" t="s">
        <v>175</v>
      </c>
      <c r="AU188" s="258" t="s">
        <v>84</v>
      </c>
      <c r="AV188" s="14" t="s">
        <v>84</v>
      </c>
      <c r="AW188" s="14" t="s">
        <v>4</v>
      </c>
      <c r="AX188" s="14" t="s">
        <v>82</v>
      </c>
      <c r="AY188" s="258" t="s">
        <v>118</v>
      </c>
    </row>
    <row r="189" s="2" customFormat="1" ht="24.15" customHeight="1">
      <c r="A189" s="38"/>
      <c r="B189" s="39"/>
      <c r="C189" s="218" t="s">
        <v>256</v>
      </c>
      <c r="D189" s="218" t="s">
        <v>121</v>
      </c>
      <c r="E189" s="219" t="s">
        <v>257</v>
      </c>
      <c r="F189" s="220" t="s">
        <v>258</v>
      </c>
      <c r="G189" s="221" t="s">
        <v>155</v>
      </c>
      <c r="H189" s="222">
        <v>11.116</v>
      </c>
      <c r="I189" s="223"/>
      <c r="J189" s="224">
        <f>ROUND(I189*H189,2)</f>
        <v>0</v>
      </c>
      <c r="K189" s="220" t="s">
        <v>125</v>
      </c>
      <c r="L189" s="44"/>
      <c r="M189" s="225" t="s">
        <v>1</v>
      </c>
      <c r="N189" s="226" t="s">
        <v>39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137</v>
      </c>
      <c r="AT189" s="229" t="s">
        <v>121</v>
      </c>
      <c r="AU189" s="229" t="s">
        <v>84</v>
      </c>
      <c r="AY189" s="17" t="s">
        <v>118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82</v>
      </c>
      <c r="BK189" s="230">
        <f>ROUND(I189*H189,2)</f>
        <v>0</v>
      </c>
      <c r="BL189" s="17" t="s">
        <v>137</v>
      </c>
      <c r="BM189" s="229" t="s">
        <v>259</v>
      </c>
    </row>
    <row r="190" s="13" customFormat="1">
      <c r="A190" s="13"/>
      <c r="B190" s="237"/>
      <c r="C190" s="238"/>
      <c r="D190" s="239" t="s">
        <v>175</v>
      </c>
      <c r="E190" s="240" t="s">
        <v>1</v>
      </c>
      <c r="F190" s="241" t="s">
        <v>228</v>
      </c>
      <c r="G190" s="238"/>
      <c r="H190" s="240" t="s">
        <v>1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175</v>
      </c>
      <c r="AU190" s="247" t="s">
        <v>84</v>
      </c>
      <c r="AV190" s="13" t="s">
        <v>82</v>
      </c>
      <c r="AW190" s="13" t="s">
        <v>31</v>
      </c>
      <c r="AX190" s="13" t="s">
        <v>74</v>
      </c>
      <c r="AY190" s="247" t="s">
        <v>118</v>
      </c>
    </row>
    <row r="191" s="14" customFormat="1">
      <c r="A191" s="14"/>
      <c r="B191" s="248"/>
      <c r="C191" s="249"/>
      <c r="D191" s="239" t="s">
        <v>175</v>
      </c>
      <c r="E191" s="250" t="s">
        <v>1</v>
      </c>
      <c r="F191" s="251" t="s">
        <v>229</v>
      </c>
      <c r="G191" s="249"/>
      <c r="H191" s="252">
        <v>12.6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175</v>
      </c>
      <c r="AU191" s="258" t="s">
        <v>84</v>
      </c>
      <c r="AV191" s="14" t="s">
        <v>84</v>
      </c>
      <c r="AW191" s="14" t="s">
        <v>31</v>
      </c>
      <c r="AX191" s="14" t="s">
        <v>74</v>
      </c>
      <c r="AY191" s="258" t="s">
        <v>118</v>
      </c>
    </row>
    <row r="192" s="13" customFormat="1">
      <c r="A192" s="13"/>
      <c r="B192" s="237"/>
      <c r="C192" s="238"/>
      <c r="D192" s="239" t="s">
        <v>175</v>
      </c>
      <c r="E192" s="240" t="s">
        <v>1</v>
      </c>
      <c r="F192" s="241" t="s">
        <v>230</v>
      </c>
      <c r="G192" s="238"/>
      <c r="H192" s="240" t="s">
        <v>1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175</v>
      </c>
      <c r="AU192" s="247" t="s">
        <v>84</v>
      </c>
      <c r="AV192" s="13" t="s">
        <v>82</v>
      </c>
      <c r="AW192" s="13" t="s">
        <v>31</v>
      </c>
      <c r="AX192" s="13" t="s">
        <v>74</v>
      </c>
      <c r="AY192" s="247" t="s">
        <v>118</v>
      </c>
    </row>
    <row r="193" s="14" customFormat="1">
      <c r="A193" s="14"/>
      <c r="B193" s="248"/>
      <c r="C193" s="249"/>
      <c r="D193" s="239" t="s">
        <v>175</v>
      </c>
      <c r="E193" s="250" t="s">
        <v>1</v>
      </c>
      <c r="F193" s="251" t="s">
        <v>231</v>
      </c>
      <c r="G193" s="249"/>
      <c r="H193" s="252">
        <v>-1.484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175</v>
      </c>
      <c r="AU193" s="258" t="s">
        <v>84</v>
      </c>
      <c r="AV193" s="14" t="s">
        <v>84</v>
      </c>
      <c r="AW193" s="14" t="s">
        <v>31</v>
      </c>
      <c r="AX193" s="14" t="s">
        <v>74</v>
      </c>
      <c r="AY193" s="258" t="s">
        <v>118</v>
      </c>
    </row>
    <row r="194" s="15" customFormat="1">
      <c r="A194" s="15"/>
      <c r="B194" s="259"/>
      <c r="C194" s="260"/>
      <c r="D194" s="239" t="s">
        <v>175</v>
      </c>
      <c r="E194" s="261" t="s">
        <v>1</v>
      </c>
      <c r="F194" s="262" t="s">
        <v>180</v>
      </c>
      <c r="G194" s="260"/>
      <c r="H194" s="263">
        <v>11.116</v>
      </c>
      <c r="I194" s="264"/>
      <c r="J194" s="260"/>
      <c r="K194" s="260"/>
      <c r="L194" s="265"/>
      <c r="M194" s="266"/>
      <c r="N194" s="267"/>
      <c r="O194" s="267"/>
      <c r="P194" s="267"/>
      <c r="Q194" s="267"/>
      <c r="R194" s="267"/>
      <c r="S194" s="267"/>
      <c r="T194" s="26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9" t="s">
        <v>175</v>
      </c>
      <c r="AU194" s="269" t="s">
        <v>84</v>
      </c>
      <c r="AV194" s="15" t="s">
        <v>137</v>
      </c>
      <c r="AW194" s="15" t="s">
        <v>31</v>
      </c>
      <c r="AX194" s="15" t="s">
        <v>82</v>
      </c>
      <c r="AY194" s="269" t="s">
        <v>118</v>
      </c>
    </row>
    <row r="195" s="2" customFormat="1" ht="16.5" customHeight="1">
      <c r="A195" s="38"/>
      <c r="B195" s="39"/>
      <c r="C195" s="270" t="s">
        <v>260</v>
      </c>
      <c r="D195" s="270" t="s">
        <v>251</v>
      </c>
      <c r="E195" s="271" t="s">
        <v>261</v>
      </c>
      <c r="F195" s="272" t="s">
        <v>262</v>
      </c>
      <c r="G195" s="273" t="s">
        <v>243</v>
      </c>
      <c r="H195" s="274">
        <v>25.420999999999999</v>
      </c>
      <c r="I195" s="275"/>
      <c r="J195" s="276">
        <f>ROUND(I195*H195,2)</f>
        <v>0</v>
      </c>
      <c r="K195" s="272" t="s">
        <v>125</v>
      </c>
      <c r="L195" s="277"/>
      <c r="M195" s="278" t="s">
        <v>1</v>
      </c>
      <c r="N195" s="279" t="s">
        <v>39</v>
      </c>
      <c r="O195" s="91"/>
      <c r="P195" s="227">
        <f>O195*H195</f>
        <v>0</v>
      </c>
      <c r="Q195" s="227">
        <v>1</v>
      </c>
      <c r="R195" s="227">
        <f>Q195*H195</f>
        <v>25.420999999999999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210</v>
      </c>
      <c r="AT195" s="229" t="s">
        <v>251</v>
      </c>
      <c r="AU195" s="229" t="s">
        <v>84</v>
      </c>
      <c r="AY195" s="17" t="s">
        <v>118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82</v>
      </c>
      <c r="BK195" s="230">
        <f>ROUND(I195*H195,2)</f>
        <v>0</v>
      </c>
      <c r="BL195" s="17" t="s">
        <v>137</v>
      </c>
      <c r="BM195" s="229" t="s">
        <v>263</v>
      </c>
    </row>
    <row r="196" s="14" customFormat="1">
      <c r="A196" s="14"/>
      <c r="B196" s="248"/>
      <c r="C196" s="249"/>
      <c r="D196" s="239" t="s">
        <v>175</v>
      </c>
      <c r="E196" s="249"/>
      <c r="F196" s="251" t="s">
        <v>264</v>
      </c>
      <c r="G196" s="249"/>
      <c r="H196" s="252">
        <v>25.420999999999999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175</v>
      </c>
      <c r="AU196" s="258" t="s">
        <v>84</v>
      </c>
      <c r="AV196" s="14" t="s">
        <v>84</v>
      </c>
      <c r="AW196" s="14" t="s">
        <v>4</v>
      </c>
      <c r="AX196" s="14" t="s">
        <v>82</v>
      </c>
      <c r="AY196" s="258" t="s">
        <v>118</v>
      </c>
    </row>
    <row r="197" s="2" customFormat="1" ht="24.15" customHeight="1">
      <c r="A197" s="38"/>
      <c r="B197" s="39"/>
      <c r="C197" s="218" t="s">
        <v>265</v>
      </c>
      <c r="D197" s="218" t="s">
        <v>121</v>
      </c>
      <c r="E197" s="219" t="s">
        <v>266</v>
      </c>
      <c r="F197" s="220" t="s">
        <v>267</v>
      </c>
      <c r="G197" s="221" t="s">
        <v>155</v>
      </c>
      <c r="H197" s="222">
        <v>14.122999999999999</v>
      </c>
      <c r="I197" s="223"/>
      <c r="J197" s="224">
        <f>ROUND(I197*H197,2)</f>
        <v>0</v>
      </c>
      <c r="K197" s="220" t="s">
        <v>125</v>
      </c>
      <c r="L197" s="44"/>
      <c r="M197" s="225" t="s">
        <v>1</v>
      </c>
      <c r="N197" s="226" t="s">
        <v>39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137</v>
      </c>
      <c r="AT197" s="229" t="s">
        <v>121</v>
      </c>
      <c r="AU197" s="229" t="s">
        <v>84</v>
      </c>
      <c r="AY197" s="17" t="s">
        <v>118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82</v>
      </c>
      <c r="BK197" s="230">
        <f>ROUND(I197*H197,2)</f>
        <v>0</v>
      </c>
      <c r="BL197" s="17" t="s">
        <v>137</v>
      </c>
      <c r="BM197" s="229" t="s">
        <v>268</v>
      </c>
    </row>
    <row r="198" s="2" customFormat="1">
      <c r="A198" s="38"/>
      <c r="B198" s="39"/>
      <c r="C198" s="40"/>
      <c r="D198" s="239" t="s">
        <v>269</v>
      </c>
      <c r="E198" s="40"/>
      <c r="F198" s="280" t="s">
        <v>270</v>
      </c>
      <c r="G198" s="40"/>
      <c r="H198" s="40"/>
      <c r="I198" s="281"/>
      <c r="J198" s="40"/>
      <c r="K198" s="40"/>
      <c r="L198" s="44"/>
      <c r="M198" s="282"/>
      <c r="N198" s="28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269</v>
      </c>
      <c r="AU198" s="17" t="s">
        <v>84</v>
      </c>
    </row>
    <row r="199" s="13" customFormat="1">
      <c r="A199" s="13"/>
      <c r="B199" s="237"/>
      <c r="C199" s="238"/>
      <c r="D199" s="239" t="s">
        <v>175</v>
      </c>
      <c r="E199" s="240" t="s">
        <v>1</v>
      </c>
      <c r="F199" s="241" t="s">
        <v>271</v>
      </c>
      <c r="G199" s="238"/>
      <c r="H199" s="240" t="s">
        <v>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175</v>
      </c>
      <c r="AU199" s="247" t="s">
        <v>84</v>
      </c>
      <c r="AV199" s="13" t="s">
        <v>82</v>
      </c>
      <c r="AW199" s="13" t="s">
        <v>31</v>
      </c>
      <c r="AX199" s="13" t="s">
        <v>74</v>
      </c>
      <c r="AY199" s="247" t="s">
        <v>118</v>
      </c>
    </row>
    <row r="200" s="14" customFormat="1">
      <c r="A200" s="14"/>
      <c r="B200" s="248"/>
      <c r="C200" s="249"/>
      <c r="D200" s="239" t="s">
        <v>175</v>
      </c>
      <c r="E200" s="250" t="s">
        <v>1</v>
      </c>
      <c r="F200" s="251" t="s">
        <v>272</v>
      </c>
      <c r="G200" s="249"/>
      <c r="H200" s="252">
        <v>29.885999999999999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8" t="s">
        <v>175</v>
      </c>
      <c r="AU200" s="258" t="s">
        <v>84</v>
      </c>
      <c r="AV200" s="14" t="s">
        <v>84</v>
      </c>
      <c r="AW200" s="14" t="s">
        <v>31</v>
      </c>
      <c r="AX200" s="14" t="s">
        <v>74</v>
      </c>
      <c r="AY200" s="258" t="s">
        <v>118</v>
      </c>
    </row>
    <row r="201" s="13" customFormat="1">
      <c r="A201" s="13"/>
      <c r="B201" s="237"/>
      <c r="C201" s="238"/>
      <c r="D201" s="239" t="s">
        <v>175</v>
      </c>
      <c r="E201" s="240" t="s">
        <v>1</v>
      </c>
      <c r="F201" s="241" t="s">
        <v>273</v>
      </c>
      <c r="G201" s="238"/>
      <c r="H201" s="240" t="s">
        <v>1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175</v>
      </c>
      <c r="AU201" s="247" t="s">
        <v>84</v>
      </c>
      <c r="AV201" s="13" t="s">
        <v>82</v>
      </c>
      <c r="AW201" s="13" t="s">
        <v>31</v>
      </c>
      <c r="AX201" s="13" t="s">
        <v>74</v>
      </c>
      <c r="AY201" s="247" t="s">
        <v>118</v>
      </c>
    </row>
    <row r="202" s="14" customFormat="1">
      <c r="A202" s="14"/>
      <c r="B202" s="248"/>
      <c r="C202" s="249"/>
      <c r="D202" s="239" t="s">
        <v>175</v>
      </c>
      <c r="E202" s="250" t="s">
        <v>1</v>
      </c>
      <c r="F202" s="251" t="s">
        <v>274</v>
      </c>
      <c r="G202" s="249"/>
      <c r="H202" s="252">
        <v>-2.1000000000000001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175</v>
      </c>
      <c r="AU202" s="258" t="s">
        <v>84</v>
      </c>
      <c r="AV202" s="14" t="s">
        <v>84</v>
      </c>
      <c r="AW202" s="14" t="s">
        <v>31</v>
      </c>
      <c r="AX202" s="14" t="s">
        <v>74</v>
      </c>
      <c r="AY202" s="258" t="s">
        <v>118</v>
      </c>
    </row>
    <row r="203" s="13" customFormat="1">
      <c r="A203" s="13"/>
      <c r="B203" s="237"/>
      <c r="C203" s="238"/>
      <c r="D203" s="239" t="s">
        <v>175</v>
      </c>
      <c r="E203" s="240" t="s">
        <v>1</v>
      </c>
      <c r="F203" s="241" t="s">
        <v>275</v>
      </c>
      <c r="G203" s="238"/>
      <c r="H203" s="240" t="s">
        <v>1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175</v>
      </c>
      <c r="AU203" s="247" t="s">
        <v>84</v>
      </c>
      <c r="AV203" s="13" t="s">
        <v>82</v>
      </c>
      <c r="AW203" s="13" t="s">
        <v>31</v>
      </c>
      <c r="AX203" s="13" t="s">
        <v>74</v>
      </c>
      <c r="AY203" s="247" t="s">
        <v>118</v>
      </c>
    </row>
    <row r="204" s="14" customFormat="1">
      <c r="A204" s="14"/>
      <c r="B204" s="248"/>
      <c r="C204" s="249"/>
      <c r="D204" s="239" t="s">
        <v>175</v>
      </c>
      <c r="E204" s="250" t="s">
        <v>1</v>
      </c>
      <c r="F204" s="251" t="s">
        <v>276</v>
      </c>
      <c r="G204" s="249"/>
      <c r="H204" s="252">
        <v>-12.6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175</v>
      </c>
      <c r="AU204" s="258" t="s">
        <v>84</v>
      </c>
      <c r="AV204" s="14" t="s">
        <v>84</v>
      </c>
      <c r="AW204" s="14" t="s">
        <v>31</v>
      </c>
      <c r="AX204" s="14" t="s">
        <v>74</v>
      </c>
      <c r="AY204" s="258" t="s">
        <v>118</v>
      </c>
    </row>
    <row r="205" s="13" customFormat="1">
      <c r="A205" s="13"/>
      <c r="B205" s="237"/>
      <c r="C205" s="238"/>
      <c r="D205" s="239" t="s">
        <v>175</v>
      </c>
      <c r="E205" s="240" t="s">
        <v>1</v>
      </c>
      <c r="F205" s="241" t="s">
        <v>277</v>
      </c>
      <c r="G205" s="238"/>
      <c r="H205" s="240" t="s">
        <v>1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175</v>
      </c>
      <c r="AU205" s="247" t="s">
        <v>84</v>
      </c>
      <c r="AV205" s="13" t="s">
        <v>82</v>
      </c>
      <c r="AW205" s="13" t="s">
        <v>31</v>
      </c>
      <c r="AX205" s="13" t="s">
        <v>74</v>
      </c>
      <c r="AY205" s="247" t="s">
        <v>118</v>
      </c>
    </row>
    <row r="206" s="13" customFormat="1">
      <c r="A206" s="13"/>
      <c r="B206" s="237"/>
      <c r="C206" s="238"/>
      <c r="D206" s="239" t="s">
        <v>175</v>
      </c>
      <c r="E206" s="240" t="s">
        <v>1</v>
      </c>
      <c r="F206" s="241" t="s">
        <v>184</v>
      </c>
      <c r="G206" s="238"/>
      <c r="H206" s="240" t="s">
        <v>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175</v>
      </c>
      <c r="AU206" s="247" t="s">
        <v>84</v>
      </c>
      <c r="AV206" s="13" t="s">
        <v>82</v>
      </c>
      <c r="AW206" s="13" t="s">
        <v>31</v>
      </c>
      <c r="AX206" s="13" t="s">
        <v>74</v>
      </c>
      <c r="AY206" s="247" t="s">
        <v>118</v>
      </c>
    </row>
    <row r="207" s="14" customFormat="1">
      <c r="A207" s="14"/>
      <c r="B207" s="248"/>
      <c r="C207" s="249"/>
      <c r="D207" s="239" t="s">
        <v>175</v>
      </c>
      <c r="E207" s="250" t="s">
        <v>1</v>
      </c>
      <c r="F207" s="251" t="s">
        <v>278</v>
      </c>
      <c r="G207" s="249"/>
      <c r="H207" s="252">
        <v>-1.0629999999999999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175</v>
      </c>
      <c r="AU207" s="258" t="s">
        <v>84</v>
      </c>
      <c r="AV207" s="14" t="s">
        <v>84</v>
      </c>
      <c r="AW207" s="14" t="s">
        <v>31</v>
      </c>
      <c r="AX207" s="14" t="s">
        <v>74</v>
      </c>
      <c r="AY207" s="258" t="s">
        <v>118</v>
      </c>
    </row>
    <row r="208" s="15" customFormat="1">
      <c r="A208" s="15"/>
      <c r="B208" s="259"/>
      <c r="C208" s="260"/>
      <c r="D208" s="239" t="s">
        <v>175</v>
      </c>
      <c r="E208" s="261" t="s">
        <v>279</v>
      </c>
      <c r="F208" s="262" t="s">
        <v>180</v>
      </c>
      <c r="G208" s="260"/>
      <c r="H208" s="263">
        <v>14.122999999999998</v>
      </c>
      <c r="I208" s="264"/>
      <c r="J208" s="260"/>
      <c r="K208" s="260"/>
      <c r="L208" s="265"/>
      <c r="M208" s="266"/>
      <c r="N208" s="267"/>
      <c r="O208" s="267"/>
      <c r="P208" s="267"/>
      <c r="Q208" s="267"/>
      <c r="R208" s="267"/>
      <c r="S208" s="267"/>
      <c r="T208" s="26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9" t="s">
        <v>175</v>
      </c>
      <c r="AU208" s="269" t="s">
        <v>84</v>
      </c>
      <c r="AV208" s="15" t="s">
        <v>137</v>
      </c>
      <c r="AW208" s="15" t="s">
        <v>31</v>
      </c>
      <c r="AX208" s="15" t="s">
        <v>82</v>
      </c>
      <c r="AY208" s="269" t="s">
        <v>118</v>
      </c>
    </row>
    <row r="209" s="12" customFormat="1" ht="22.8" customHeight="1">
      <c r="A209" s="12"/>
      <c r="B209" s="202"/>
      <c r="C209" s="203"/>
      <c r="D209" s="204" t="s">
        <v>73</v>
      </c>
      <c r="E209" s="216" t="s">
        <v>137</v>
      </c>
      <c r="F209" s="216" t="s">
        <v>280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SUM(P210:P211)</f>
        <v>0</v>
      </c>
      <c r="Q209" s="210"/>
      <c r="R209" s="211">
        <f>SUM(R210:R211)</f>
        <v>0</v>
      </c>
      <c r="S209" s="210"/>
      <c r="T209" s="212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82</v>
      </c>
      <c r="AT209" s="214" t="s">
        <v>73</v>
      </c>
      <c r="AU209" s="214" t="s">
        <v>82</v>
      </c>
      <c r="AY209" s="213" t="s">
        <v>118</v>
      </c>
      <c r="BK209" s="215">
        <f>SUM(BK210:BK211)</f>
        <v>0</v>
      </c>
    </row>
    <row r="210" s="2" customFormat="1" ht="16.5" customHeight="1">
      <c r="A210" s="38"/>
      <c r="B210" s="39"/>
      <c r="C210" s="218" t="s">
        <v>281</v>
      </c>
      <c r="D210" s="218" t="s">
        <v>121</v>
      </c>
      <c r="E210" s="219" t="s">
        <v>282</v>
      </c>
      <c r="F210" s="220" t="s">
        <v>283</v>
      </c>
      <c r="G210" s="221" t="s">
        <v>155</v>
      </c>
      <c r="H210" s="222">
        <v>2.1000000000000001</v>
      </c>
      <c r="I210" s="223"/>
      <c r="J210" s="224">
        <f>ROUND(I210*H210,2)</f>
        <v>0</v>
      </c>
      <c r="K210" s="220" t="s">
        <v>125</v>
      </c>
      <c r="L210" s="44"/>
      <c r="M210" s="225" t="s">
        <v>1</v>
      </c>
      <c r="N210" s="226" t="s">
        <v>39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137</v>
      </c>
      <c r="AT210" s="229" t="s">
        <v>121</v>
      </c>
      <c r="AU210" s="229" t="s">
        <v>84</v>
      </c>
      <c r="AY210" s="17" t="s">
        <v>118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82</v>
      </c>
      <c r="BK210" s="230">
        <f>ROUND(I210*H210,2)</f>
        <v>0</v>
      </c>
      <c r="BL210" s="17" t="s">
        <v>137</v>
      </c>
      <c r="BM210" s="229" t="s">
        <v>284</v>
      </c>
    </row>
    <row r="211" s="14" customFormat="1">
      <c r="A211" s="14"/>
      <c r="B211" s="248"/>
      <c r="C211" s="249"/>
      <c r="D211" s="239" t="s">
        <v>175</v>
      </c>
      <c r="E211" s="250" t="s">
        <v>1</v>
      </c>
      <c r="F211" s="251" t="s">
        <v>285</v>
      </c>
      <c r="G211" s="249"/>
      <c r="H211" s="252">
        <v>2.1000000000000001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8" t="s">
        <v>175</v>
      </c>
      <c r="AU211" s="258" t="s">
        <v>84</v>
      </c>
      <c r="AV211" s="14" t="s">
        <v>84</v>
      </c>
      <c r="AW211" s="14" t="s">
        <v>31</v>
      </c>
      <c r="AX211" s="14" t="s">
        <v>82</v>
      </c>
      <c r="AY211" s="258" t="s">
        <v>118</v>
      </c>
    </row>
    <row r="212" s="12" customFormat="1" ht="22.8" customHeight="1">
      <c r="A212" s="12"/>
      <c r="B212" s="202"/>
      <c r="C212" s="203"/>
      <c r="D212" s="204" t="s">
        <v>73</v>
      </c>
      <c r="E212" s="216" t="s">
        <v>210</v>
      </c>
      <c r="F212" s="216" t="s">
        <v>286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SUM(P213:P230)</f>
        <v>0</v>
      </c>
      <c r="Q212" s="210"/>
      <c r="R212" s="211">
        <f>SUM(R213:R230)</f>
        <v>3.2716100000000004</v>
      </c>
      <c r="S212" s="210"/>
      <c r="T212" s="212">
        <f>SUM(T213:T230)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82</v>
      </c>
      <c r="AT212" s="214" t="s">
        <v>73</v>
      </c>
      <c r="AU212" s="214" t="s">
        <v>82</v>
      </c>
      <c r="AY212" s="213" t="s">
        <v>118</v>
      </c>
      <c r="BK212" s="215">
        <f>SUM(BK213:BK230)</f>
        <v>0</v>
      </c>
    </row>
    <row r="213" s="2" customFormat="1" ht="24.15" customHeight="1">
      <c r="A213" s="38"/>
      <c r="B213" s="39"/>
      <c r="C213" s="270" t="s">
        <v>287</v>
      </c>
      <c r="D213" s="270" t="s">
        <v>251</v>
      </c>
      <c r="E213" s="271" t="s">
        <v>288</v>
      </c>
      <c r="F213" s="272" t="s">
        <v>289</v>
      </c>
      <c r="G213" s="273" t="s">
        <v>290</v>
      </c>
      <c r="H213" s="274">
        <v>22</v>
      </c>
      <c r="I213" s="275"/>
      <c r="J213" s="276">
        <f>ROUND(I213*H213,2)</f>
        <v>0</v>
      </c>
      <c r="K213" s="272" t="s">
        <v>125</v>
      </c>
      <c r="L213" s="277"/>
      <c r="M213" s="278" t="s">
        <v>1</v>
      </c>
      <c r="N213" s="279" t="s">
        <v>39</v>
      </c>
      <c r="O213" s="91"/>
      <c r="P213" s="227">
        <f>O213*H213</f>
        <v>0</v>
      </c>
      <c r="Q213" s="227">
        <v>0.01273</v>
      </c>
      <c r="R213" s="227">
        <f>Q213*H213</f>
        <v>0.28005999999999998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210</v>
      </c>
      <c r="AT213" s="229" t="s">
        <v>251</v>
      </c>
      <c r="AU213" s="229" t="s">
        <v>84</v>
      </c>
      <c r="AY213" s="17" t="s">
        <v>118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82</v>
      </c>
      <c r="BK213" s="230">
        <f>ROUND(I213*H213,2)</f>
        <v>0</v>
      </c>
      <c r="BL213" s="17" t="s">
        <v>137</v>
      </c>
      <c r="BM213" s="229" t="s">
        <v>291</v>
      </c>
    </row>
    <row r="214" s="2" customFormat="1" ht="24.15" customHeight="1">
      <c r="A214" s="38"/>
      <c r="B214" s="39"/>
      <c r="C214" s="218" t="s">
        <v>292</v>
      </c>
      <c r="D214" s="218" t="s">
        <v>121</v>
      </c>
      <c r="E214" s="219" t="s">
        <v>293</v>
      </c>
      <c r="F214" s="220" t="s">
        <v>294</v>
      </c>
      <c r="G214" s="221" t="s">
        <v>290</v>
      </c>
      <c r="H214" s="222">
        <v>22</v>
      </c>
      <c r="I214" s="223"/>
      <c r="J214" s="224">
        <f>ROUND(I214*H214,2)</f>
        <v>0</v>
      </c>
      <c r="K214" s="220" t="s">
        <v>125</v>
      </c>
      <c r="L214" s="44"/>
      <c r="M214" s="225" t="s">
        <v>1</v>
      </c>
      <c r="N214" s="226" t="s">
        <v>39</v>
      </c>
      <c r="O214" s="91"/>
      <c r="P214" s="227">
        <f>O214*H214</f>
        <v>0</v>
      </c>
      <c r="Q214" s="227">
        <v>2.0000000000000002E-05</v>
      </c>
      <c r="R214" s="227">
        <f>Q214*H214</f>
        <v>0.00044000000000000002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137</v>
      </c>
      <c r="AT214" s="229" t="s">
        <v>121</v>
      </c>
      <c r="AU214" s="229" t="s">
        <v>84</v>
      </c>
      <c r="AY214" s="17" t="s">
        <v>118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82</v>
      </c>
      <c r="BK214" s="230">
        <f>ROUND(I214*H214,2)</f>
        <v>0</v>
      </c>
      <c r="BL214" s="17" t="s">
        <v>137</v>
      </c>
      <c r="BM214" s="229" t="s">
        <v>295</v>
      </c>
    </row>
    <row r="215" s="2" customFormat="1" ht="16.5" customHeight="1">
      <c r="A215" s="38"/>
      <c r="B215" s="39"/>
      <c r="C215" s="270" t="s">
        <v>7</v>
      </c>
      <c r="D215" s="270" t="s">
        <v>251</v>
      </c>
      <c r="E215" s="271" t="s">
        <v>296</v>
      </c>
      <c r="F215" s="272" t="s">
        <v>297</v>
      </c>
      <c r="G215" s="273" t="s">
        <v>298</v>
      </c>
      <c r="H215" s="274">
        <v>1</v>
      </c>
      <c r="I215" s="275"/>
      <c r="J215" s="276">
        <f>ROUND(I215*H215,2)</f>
        <v>0</v>
      </c>
      <c r="K215" s="272" t="s">
        <v>125</v>
      </c>
      <c r="L215" s="277"/>
      <c r="M215" s="278" t="s">
        <v>1</v>
      </c>
      <c r="N215" s="279" t="s">
        <v>39</v>
      </c>
      <c r="O215" s="91"/>
      <c r="P215" s="227">
        <f>O215*H215</f>
        <v>0</v>
      </c>
      <c r="Q215" s="227">
        <v>0.002</v>
      </c>
      <c r="R215" s="227">
        <f>Q215*H215</f>
        <v>0.002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210</v>
      </c>
      <c r="AT215" s="229" t="s">
        <v>251</v>
      </c>
      <c r="AU215" s="229" t="s">
        <v>84</v>
      </c>
      <c r="AY215" s="17" t="s">
        <v>118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82</v>
      </c>
      <c r="BK215" s="230">
        <f>ROUND(I215*H215,2)</f>
        <v>0</v>
      </c>
      <c r="BL215" s="17" t="s">
        <v>137</v>
      </c>
      <c r="BM215" s="229" t="s">
        <v>299</v>
      </c>
    </row>
    <row r="216" s="2" customFormat="1" ht="16.5" customHeight="1">
      <c r="A216" s="38"/>
      <c r="B216" s="39"/>
      <c r="C216" s="270" t="s">
        <v>300</v>
      </c>
      <c r="D216" s="270" t="s">
        <v>251</v>
      </c>
      <c r="E216" s="271" t="s">
        <v>301</v>
      </c>
      <c r="F216" s="272" t="s">
        <v>302</v>
      </c>
      <c r="G216" s="273" t="s">
        <v>298</v>
      </c>
      <c r="H216" s="274">
        <v>1</v>
      </c>
      <c r="I216" s="275"/>
      <c r="J216" s="276">
        <f>ROUND(I216*H216,2)</f>
        <v>0</v>
      </c>
      <c r="K216" s="272" t="s">
        <v>125</v>
      </c>
      <c r="L216" s="277"/>
      <c r="M216" s="278" t="s">
        <v>1</v>
      </c>
      <c r="N216" s="279" t="s">
        <v>39</v>
      </c>
      <c r="O216" s="91"/>
      <c r="P216" s="227">
        <f>O216*H216</f>
        <v>0</v>
      </c>
      <c r="Q216" s="227">
        <v>0.0038</v>
      </c>
      <c r="R216" s="227">
        <f>Q216*H216</f>
        <v>0.0038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210</v>
      </c>
      <c r="AT216" s="229" t="s">
        <v>251</v>
      </c>
      <c r="AU216" s="229" t="s">
        <v>84</v>
      </c>
      <c r="AY216" s="17" t="s">
        <v>118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82</v>
      </c>
      <c r="BK216" s="230">
        <f>ROUND(I216*H216,2)</f>
        <v>0</v>
      </c>
      <c r="BL216" s="17" t="s">
        <v>137</v>
      </c>
      <c r="BM216" s="229" t="s">
        <v>303</v>
      </c>
    </row>
    <row r="217" s="2" customFormat="1" ht="33" customHeight="1">
      <c r="A217" s="38"/>
      <c r="B217" s="39"/>
      <c r="C217" s="218" t="s">
        <v>304</v>
      </c>
      <c r="D217" s="218" t="s">
        <v>121</v>
      </c>
      <c r="E217" s="219" t="s">
        <v>305</v>
      </c>
      <c r="F217" s="220" t="s">
        <v>306</v>
      </c>
      <c r="G217" s="221" t="s">
        <v>298</v>
      </c>
      <c r="H217" s="222">
        <v>2</v>
      </c>
      <c r="I217" s="223"/>
      <c r="J217" s="224">
        <f>ROUND(I217*H217,2)</f>
        <v>0</v>
      </c>
      <c r="K217" s="220" t="s">
        <v>125</v>
      </c>
      <c r="L217" s="44"/>
      <c r="M217" s="225" t="s">
        <v>1</v>
      </c>
      <c r="N217" s="226" t="s">
        <v>39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137</v>
      </c>
      <c r="AT217" s="229" t="s">
        <v>121</v>
      </c>
      <c r="AU217" s="229" t="s">
        <v>84</v>
      </c>
      <c r="AY217" s="17" t="s">
        <v>118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82</v>
      </c>
      <c r="BK217" s="230">
        <f>ROUND(I217*H217,2)</f>
        <v>0</v>
      </c>
      <c r="BL217" s="17" t="s">
        <v>137</v>
      </c>
      <c r="BM217" s="229" t="s">
        <v>307</v>
      </c>
    </row>
    <row r="218" s="2" customFormat="1" ht="21.75" customHeight="1">
      <c r="A218" s="38"/>
      <c r="B218" s="39"/>
      <c r="C218" s="270" t="s">
        <v>308</v>
      </c>
      <c r="D218" s="270" t="s">
        <v>251</v>
      </c>
      <c r="E218" s="271" t="s">
        <v>309</v>
      </c>
      <c r="F218" s="272" t="s">
        <v>310</v>
      </c>
      <c r="G218" s="273" t="s">
        <v>298</v>
      </c>
      <c r="H218" s="274">
        <v>2</v>
      </c>
      <c r="I218" s="275"/>
      <c r="J218" s="276">
        <f>ROUND(I218*H218,2)</f>
        <v>0</v>
      </c>
      <c r="K218" s="272" t="s">
        <v>125</v>
      </c>
      <c r="L218" s="277"/>
      <c r="M218" s="278" t="s">
        <v>1</v>
      </c>
      <c r="N218" s="279" t="s">
        <v>39</v>
      </c>
      <c r="O218" s="91"/>
      <c r="P218" s="227">
        <f>O218*H218</f>
        <v>0</v>
      </c>
      <c r="Q218" s="227">
        <v>0.0018</v>
      </c>
      <c r="R218" s="227">
        <f>Q218*H218</f>
        <v>0.0035999999999999999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210</v>
      </c>
      <c r="AT218" s="229" t="s">
        <v>251</v>
      </c>
      <c r="AU218" s="229" t="s">
        <v>84</v>
      </c>
      <c r="AY218" s="17" t="s">
        <v>118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82</v>
      </c>
      <c r="BK218" s="230">
        <f>ROUND(I218*H218,2)</f>
        <v>0</v>
      </c>
      <c r="BL218" s="17" t="s">
        <v>137</v>
      </c>
      <c r="BM218" s="229" t="s">
        <v>311</v>
      </c>
    </row>
    <row r="219" s="2" customFormat="1" ht="24.15" customHeight="1">
      <c r="A219" s="38"/>
      <c r="B219" s="39"/>
      <c r="C219" s="218" t="s">
        <v>312</v>
      </c>
      <c r="D219" s="218" t="s">
        <v>121</v>
      </c>
      <c r="E219" s="219" t="s">
        <v>313</v>
      </c>
      <c r="F219" s="220" t="s">
        <v>314</v>
      </c>
      <c r="G219" s="221" t="s">
        <v>298</v>
      </c>
      <c r="H219" s="222">
        <v>2</v>
      </c>
      <c r="I219" s="223"/>
      <c r="J219" s="224">
        <f>ROUND(I219*H219,2)</f>
        <v>0</v>
      </c>
      <c r="K219" s="220" t="s">
        <v>125</v>
      </c>
      <c r="L219" s="44"/>
      <c r="M219" s="225" t="s">
        <v>1</v>
      </c>
      <c r="N219" s="226" t="s">
        <v>39</v>
      </c>
      <c r="O219" s="91"/>
      <c r="P219" s="227">
        <f>O219*H219</f>
        <v>0</v>
      </c>
      <c r="Q219" s="227">
        <v>0.00010000000000000001</v>
      </c>
      <c r="R219" s="227">
        <f>Q219*H219</f>
        <v>0.00020000000000000001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137</v>
      </c>
      <c r="AT219" s="229" t="s">
        <v>121</v>
      </c>
      <c r="AU219" s="229" t="s">
        <v>84</v>
      </c>
      <c r="AY219" s="17" t="s">
        <v>118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82</v>
      </c>
      <c r="BK219" s="230">
        <f>ROUND(I219*H219,2)</f>
        <v>0</v>
      </c>
      <c r="BL219" s="17" t="s">
        <v>137</v>
      </c>
      <c r="BM219" s="229" t="s">
        <v>315</v>
      </c>
    </row>
    <row r="220" s="2" customFormat="1" ht="24.15" customHeight="1">
      <c r="A220" s="38"/>
      <c r="B220" s="39"/>
      <c r="C220" s="270" t="s">
        <v>316</v>
      </c>
      <c r="D220" s="270" t="s">
        <v>251</v>
      </c>
      <c r="E220" s="271" t="s">
        <v>317</v>
      </c>
      <c r="F220" s="272" t="s">
        <v>318</v>
      </c>
      <c r="G220" s="273" t="s">
        <v>298</v>
      </c>
      <c r="H220" s="274">
        <v>1</v>
      </c>
      <c r="I220" s="275"/>
      <c r="J220" s="276">
        <f>ROUND(I220*H220,2)</f>
        <v>0</v>
      </c>
      <c r="K220" s="272" t="s">
        <v>125</v>
      </c>
      <c r="L220" s="277"/>
      <c r="M220" s="278" t="s">
        <v>1</v>
      </c>
      <c r="N220" s="279" t="s">
        <v>39</v>
      </c>
      <c r="O220" s="91"/>
      <c r="P220" s="227">
        <f>O220*H220</f>
        <v>0</v>
      </c>
      <c r="Q220" s="227">
        <v>0.068000000000000005</v>
      </c>
      <c r="R220" s="227">
        <f>Q220*H220</f>
        <v>0.068000000000000005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210</v>
      </c>
      <c r="AT220" s="229" t="s">
        <v>251</v>
      </c>
      <c r="AU220" s="229" t="s">
        <v>84</v>
      </c>
      <c r="AY220" s="17" t="s">
        <v>118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82</v>
      </c>
      <c r="BK220" s="230">
        <f>ROUND(I220*H220,2)</f>
        <v>0</v>
      </c>
      <c r="BL220" s="17" t="s">
        <v>137</v>
      </c>
      <c r="BM220" s="229" t="s">
        <v>319</v>
      </c>
    </row>
    <row r="221" s="2" customFormat="1" ht="33" customHeight="1">
      <c r="A221" s="38"/>
      <c r="B221" s="39"/>
      <c r="C221" s="218" t="s">
        <v>320</v>
      </c>
      <c r="D221" s="218" t="s">
        <v>121</v>
      </c>
      <c r="E221" s="219" t="s">
        <v>321</v>
      </c>
      <c r="F221" s="220" t="s">
        <v>322</v>
      </c>
      <c r="G221" s="221" t="s">
        <v>298</v>
      </c>
      <c r="H221" s="222">
        <v>1</v>
      </c>
      <c r="I221" s="223"/>
      <c r="J221" s="224">
        <f>ROUND(I221*H221,2)</f>
        <v>0</v>
      </c>
      <c r="K221" s="220" t="s">
        <v>125</v>
      </c>
      <c r="L221" s="44"/>
      <c r="M221" s="225" t="s">
        <v>1</v>
      </c>
      <c r="N221" s="226" t="s">
        <v>39</v>
      </c>
      <c r="O221" s="91"/>
      <c r="P221" s="227">
        <f>O221*H221</f>
        <v>0</v>
      </c>
      <c r="Q221" s="227">
        <v>0.37164000000000003</v>
      </c>
      <c r="R221" s="227">
        <f>Q221*H221</f>
        <v>0.37164000000000003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137</v>
      </c>
      <c r="AT221" s="229" t="s">
        <v>121</v>
      </c>
      <c r="AU221" s="229" t="s">
        <v>84</v>
      </c>
      <c r="AY221" s="17" t="s">
        <v>118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82</v>
      </c>
      <c r="BK221" s="230">
        <f>ROUND(I221*H221,2)</f>
        <v>0</v>
      </c>
      <c r="BL221" s="17" t="s">
        <v>137</v>
      </c>
      <c r="BM221" s="229" t="s">
        <v>323</v>
      </c>
    </row>
    <row r="222" s="2" customFormat="1" ht="24.15" customHeight="1">
      <c r="A222" s="38"/>
      <c r="B222" s="39"/>
      <c r="C222" s="270" t="s">
        <v>324</v>
      </c>
      <c r="D222" s="270" t="s">
        <v>251</v>
      </c>
      <c r="E222" s="271" t="s">
        <v>325</v>
      </c>
      <c r="F222" s="272" t="s">
        <v>326</v>
      </c>
      <c r="G222" s="273" t="s">
        <v>290</v>
      </c>
      <c r="H222" s="274">
        <v>4</v>
      </c>
      <c r="I222" s="275"/>
      <c r="J222" s="276">
        <f>ROUND(I222*H222,2)</f>
        <v>0</v>
      </c>
      <c r="K222" s="272" t="s">
        <v>125</v>
      </c>
      <c r="L222" s="277"/>
      <c r="M222" s="278" t="s">
        <v>1</v>
      </c>
      <c r="N222" s="279" t="s">
        <v>39</v>
      </c>
      <c r="O222" s="91"/>
      <c r="P222" s="227">
        <f>O222*H222</f>
        <v>0</v>
      </c>
      <c r="Q222" s="227">
        <v>0.069500000000000006</v>
      </c>
      <c r="R222" s="227">
        <f>Q222*H222</f>
        <v>0.27800000000000002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210</v>
      </c>
      <c r="AT222" s="229" t="s">
        <v>251</v>
      </c>
      <c r="AU222" s="229" t="s">
        <v>84</v>
      </c>
      <c r="AY222" s="17" t="s">
        <v>118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82</v>
      </c>
      <c r="BK222" s="230">
        <f>ROUND(I222*H222,2)</f>
        <v>0</v>
      </c>
      <c r="BL222" s="17" t="s">
        <v>137</v>
      </c>
      <c r="BM222" s="229" t="s">
        <v>327</v>
      </c>
    </row>
    <row r="223" s="2" customFormat="1" ht="16.5" customHeight="1">
      <c r="A223" s="38"/>
      <c r="B223" s="39"/>
      <c r="C223" s="270" t="s">
        <v>328</v>
      </c>
      <c r="D223" s="270" t="s">
        <v>251</v>
      </c>
      <c r="E223" s="271" t="s">
        <v>329</v>
      </c>
      <c r="F223" s="272" t="s">
        <v>330</v>
      </c>
      <c r="G223" s="273" t="s">
        <v>290</v>
      </c>
      <c r="H223" s="274">
        <v>4</v>
      </c>
      <c r="I223" s="275"/>
      <c r="J223" s="276">
        <f>ROUND(I223*H223,2)</f>
        <v>0</v>
      </c>
      <c r="K223" s="272" t="s">
        <v>125</v>
      </c>
      <c r="L223" s="277"/>
      <c r="M223" s="278" t="s">
        <v>1</v>
      </c>
      <c r="N223" s="279" t="s">
        <v>39</v>
      </c>
      <c r="O223" s="91"/>
      <c r="P223" s="227">
        <f>O223*H223</f>
        <v>0</v>
      </c>
      <c r="Q223" s="227">
        <v>0.037999999999999999</v>
      </c>
      <c r="R223" s="227">
        <f>Q223*H223</f>
        <v>0.152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210</v>
      </c>
      <c r="AT223" s="229" t="s">
        <v>251</v>
      </c>
      <c r="AU223" s="229" t="s">
        <v>84</v>
      </c>
      <c r="AY223" s="17" t="s">
        <v>118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82</v>
      </c>
      <c r="BK223" s="230">
        <f>ROUND(I223*H223,2)</f>
        <v>0</v>
      </c>
      <c r="BL223" s="17" t="s">
        <v>137</v>
      </c>
      <c r="BM223" s="229" t="s">
        <v>331</v>
      </c>
    </row>
    <row r="224" s="2" customFormat="1" ht="24.15" customHeight="1">
      <c r="A224" s="38"/>
      <c r="B224" s="39"/>
      <c r="C224" s="270" t="s">
        <v>332</v>
      </c>
      <c r="D224" s="270" t="s">
        <v>251</v>
      </c>
      <c r="E224" s="271" t="s">
        <v>333</v>
      </c>
      <c r="F224" s="272" t="s">
        <v>334</v>
      </c>
      <c r="G224" s="273" t="s">
        <v>298</v>
      </c>
      <c r="H224" s="274">
        <v>2</v>
      </c>
      <c r="I224" s="275"/>
      <c r="J224" s="276">
        <f>ROUND(I224*H224,2)</f>
        <v>0</v>
      </c>
      <c r="K224" s="272" t="s">
        <v>125</v>
      </c>
      <c r="L224" s="277"/>
      <c r="M224" s="278" t="s">
        <v>1</v>
      </c>
      <c r="N224" s="279" t="s">
        <v>39</v>
      </c>
      <c r="O224" s="91"/>
      <c r="P224" s="227">
        <f>O224*H224</f>
        <v>0</v>
      </c>
      <c r="Q224" s="227">
        <v>0.0103</v>
      </c>
      <c r="R224" s="227">
        <f>Q224*H224</f>
        <v>0.0206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210</v>
      </c>
      <c r="AT224" s="229" t="s">
        <v>251</v>
      </c>
      <c r="AU224" s="229" t="s">
        <v>84</v>
      </c>
      <c r="AY224" s="17" t="s">
        <v>118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82</v>
      </c>
      <c r="BK224" s="230">
        <f>ROUND(I224*H224,2)</f>
        <v>0</v>
      </c>
      <c r="BL224" s="17" t="s">
        <v>137</v>
      </c>
      <c r="BM224" s="229" t="s">
        <v>335</v>
      </c>
    </row>
    <row r="225" s="2" customFormat="1" ht="24.15" customHeight="1">
      <c r="A225" s="38"/>
      <c r="B225" s="39"/>
      <c r="C225" s="218" t="s">
        <v>336</v>
      </c>
      <c r="D225" s="218" t="s">
        <v>121</v>
      </c>
      <c r="E225" s="219" t="s">
        <v>337</v>
      </c>
      <c r="F225" s="220" t="s">
        <v>338</v>
      </c>
      <c r="G225" s="221" t="s">
        <v>290</v>
      </c>
      <c r="H225" s="222">
        <v>4</v>
      </c>
      <c r="I225" s="223"/>
      <c r="J225" s="224">
        <f>ROUND(I225*H225,2)</f>
        <v>0</v>
      </c>
      <c r="K225" s="220" t="s">
        <v>125</v>
      </c>
      <c r="L225" s="44"/>
      <c r="M225" s="225" t="s">
        <v>1</v>
      </c>
      <c r="N225" s="226" t="s">
        <v>39</v>
      </c>
      <c r="O225" s="91"/>
      <c r="P225" s="227">
        <f>O225*H225</f>
        <v>0</v>
      </c>
      <c r="Q225" s="227">
        <v>0.43819000000000002</v>
      </c>
      <c r="R225" s="227">
        <f>Q225*H225</f>
        <v>1.7527600000000001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137</v>
      </c>
      <c r="AT225" s="229" t="s">
        <v>121</v>
      </c>
      <c r="AU225" s="229" t="s">
        <v>84</v>
      </c>
      <c r="AY225" s="17" t="s">
        <v>118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82</v>
      </c>
      <c r="BK225" s="230">
        <f>ROUND(I225*H225,2)</f>
        <v>0</v>
      </c>
      <c r="BL225" s="17" t="s">
        <v>137</v>
      </c>
      <c r="BM225" s="229" t="s">
        <v>339</v>
      </c>
    </row>
    <row r="226" s="2" customFormat="1" ht="33" customHeight="1">
      <c r="A226" s="38"/>
      <c r="B226" s="39"/>
      <c r="C226" s="218" t="s">
        <v>340</v>
      </c>
      <c r="D226" s="218" t="s">
        <v>121</v>
      </c>
      <c r="E226" s="219" t="s">
        <v>341</v>
      </c>
      <c r="F226" s="220" t="s">
        <v>342</v>
      </c>
      <c r="G226" s="221" t="s">
        <v>298</v>
      </c>
      <c r="H226" s="222">
        <v>1</v>
      </c>
      <c r="I226" s="223"/>
      <c r="J226" s="224">
        <f>ROUND(I226*H226,2)</f>
        <v>0</v>
      </c>
      <c r="K226" s="220" t="s">
        <v>125</v>
      </c>
      <c r="L226" s="44"/>
      <c r="M226" s="225" t="s">
        <v>1</v>
      </c>
      <c r="N226" s="226" t="s">
        <v>39</v>
      </c>
      <c r="O226" s="91"/>
      <c r="P226" s="227">
        <f>O226*H226</f>
        <v>0</v>
      </c>
      <c r="Q226" s="227">
        <v>0.21007999999999999</v>
      </c>
      <c r="R226" s="227">
        <f>Q226*H226</f>
        <v>0.21007999999999999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137</v>
      </c>
      <c r="AT226" s="229" t="s">
        <v>121</v>
      </c>
      <c r="AU226" s="229" t="s">
        <v>84</v>
      </c>
      <c r="AY226" s="17" t="s">
        <v>118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82</v>
      </c>
      <c r="BK226" s="230">
        <f>ROUND(I226*H226,2)</f>
        <v>0</v>
      </c>
      <c r="BL226" s="17" t="s">
        <v>137</v>
      </c>
      <c r="BM226" s="229" t="s">
        <v>343</v>
      </c>
    </row>
    <row r="227" s="2" customFormat="1" ht="24.15" customHeight="1">
      <c r="A227" s="38"/>
      <c r="B227" s="39"/>
      <c r="C227" s="218" t="s">
        <v>344</v>
      </c>
      <c r="D227" s="218" t="s">
        <v>121</v>
      </c>
      <c r="E227" s="219" t="s">
        <v>345</v>
      </c>
      <c r="F227" s="220" t="s">
        <v>346</v>
      </c>
      <c r="G227" s="221" t="s">
        <v>298</v>
      </c>
      <c r="H227" s="222">
        <v>1</v>
      </c>
      <c r="I227" s="223"/>
      <c r="J227" s="224">
        <f>ROUND(I227*H227,2)</f>
        <v>0</v>
      </c>
      <c r="K227" s="220" t="s">
        <v>125</v>
      </c>
      <c r="L227" s="44"/>
      <c r="M227" s="225" t="s">
        <v>1</v>
      </c>
      <c r="N227" s="226" t="s">
        <v>39</v>
      </c>
      <c r="O227" s="91"/>
      <c r="P227" s="227">
        <f>O227*H227</f>
        <v>0</v>
      </c>
      <c r="Q227" s="227">
        <v>0.012120000000000001</v>
      </c>
      <c r="R227" s="227">
        <f>Q227*H227</f>
        <v>0.012120000000000001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137</v>
      </c>
      <c r="AT227" s="229" t="s">
        <v>121</v>
      </c>
      <c r="AU227" s="229" t="s">
        <v>84</v>
      </c>
      <c r="AY227" s="17" t="s">
        <v>118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82</v>
      </c>
      <c r="BK227" s="230">
        <f>ROUND(I227*H227,2)</f>
        <v>0</v>
      </c>
      <c r="BL227" s="17" t="s">
        <v>137</v>
      </c>
      <c r="BM227" s="229" t="s">
        <v>347</v>
      </c>
    </row>
    <row r="228" s="2" customFormat="1" ht="24.15" customHeight="1">
      <c r="A228" s="38"/>
      <c r="B228" s="39"/>
      <c r="C228" s="218" t="s">
        <v>348</v>
      </c>
      <c r="D228" s="218" t="s">
        <v>121</v>
      </c>
      <c r="E228" s="219" t="s">
        <v>349</v>
      </c>
      <c r="F228" s="220" t="s">
        <v>350</v>
      </c>
      <c r="G228" s="221" t="s">
        <v>298</v>
      </c>
      <c r="H228" s="222">
        <v>1</v>
      </c>
      <c r="I228" s="223"/>
      <c r="J228" s="224">
        <f>ROUND(I228*H228,2)</f>
        <v>0</v>
      </c>
      <c r="K228" s="220" t="s">
        <v>125</v>
      </c>
      <c r="L228" s="44"/>
      <c r="M228" s="225" t="s">
        <v>1</v>
      </c>
      <c r="N228" s="226" t="s">
        <v>39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137</v>
      </c>
      <c r="AT228" s="229" t="s">
        <v>121</v>
      </c>
      <c r="AU228" s="229" t="s">
        <v>84</v>
      </c>
      <c r="AY228" s="17" t="s">
        <v>118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82</v>
      </c>
      <c r="BK228" s="230">
        <f>ROUND(I228*H228,2)</f>
        <v>0</v>
      </c>
      <c r="BL228" s="17" t="s">
        <v>137</v>
      </c>
      <c r="BM228" s="229" t="s">
        <v>351</v>
      </c>
    </row>
    <row r="229" s="2" customFormat="1" ht="24.15" customHeight="1">
      <c r="A229" s="38"/>
      <c r="B229" s="39"/>
      <c r="C229" s="218" t="s">
        <v>352</v>
      </c>
      <c r="D229" s="218" t="s">
        <v>121</v>
      </c>
      <c r="E229" s="219" t="s">
        <v>353</v>
      </c>
      <c r="F229" s="220" t="s">
        <v>354</v>
      </c>
      <c r="G229" s="221" t="s">
        <v>298</v>
      </c>
      <c r="H229" s="222">
        <v>1</v>
      </c>
      <c r="I229" s="223"/>
      <c r="J229" s="224">
        <f>ROUND(I229*H229,2)</f>
        <v>0</v>
      </c>
      <c r="K229" s="220" t="s">
        <v>125</v>
      </c>
      <c r="L229" s="44"/>
      <c r="M229" s="225" t="s">
        <v>1</v>
      </c>
      <c r="N229" s="226" t="s">
        <v>39</v>
      </c>
      <c r="O229" s="91"/>
      <c r="P229" s="227">
        <f>O229*H229</f>
        <v>0</v>
      </c>
      <c r="Q229" s="227">
        <v>0.11631</v>
      </c>
      <c r="R229" s="227">
        <f>Q229*H229</f>
        <v>0.11631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137</v>
      </c>
      <c r="AT229" s="229" t="s">
        <v>121</v>
      </c>
      <c r="AU229" s="229" t="s">
        <v>84</v>
      </c>
      <c r="AY229" s="17" t="s">
        <v>118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82</v>
      </c>
      <c r="BK229" s="230">
        <f>ROUND(I229*H229,2)</f>
        <v>0</v>
      </c>
      <c r="BL229" s="17" t="s">
        <v>137</v>
      </c>
      <c r="BM229" s="229" t="s">
        <v>355</v>
      </c>
    </row>
    <row r="230" s="2" customFormat="1" ht="24.15" customHeight="1">
      <c r="A230" s="38"/>
      <c r="B230" s="39"/>
      <c r="C230" s="218" t="s">
        <v>356</v>
      </c>
      <c r="D230" s="218" t="s">
        <v>121</v>
      </c>
      <c r="E230" s="219" t="s">
        <v>357</v>
      </c>
      <c r="F230" s="220" t="s">
        <v>358</v>
      </c>
      <c r="G230" s="221" t="s">
        <v>290</v>
      </c>
      <c r="H230" s="222">
        <v>22</v>
      </c>
      <c r="I230" s="223"/>
      <c r="J230" s="224">
        <f>ROUND(I230*H230,2)</f>
        <v>0</v>
      </c>
      <c r="K230" s="220" t="s">
        <v>125</v>
      </c>
      <c r="L230" s="44"/>
      <c r="M230" s="225" t="s">
        <v>1</v>
      </c>
      <c r="N230" s="226" t="s">
        <v>39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137</v>
      </c>
      <c r="AT230" s="229" t="s">
        <v>121</v>
      </c>
      <c r="AU230" s="229" t="s">
        <v>84</v>
      </c>
      <c r="AY230" s="17" t="s">
        <v>118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82</v>
      </c>
      <c r="BK230" s="230">
        <f>ROUND(I230*H230,2)</f>
        <v>0</v>
      </c>
      <c r="BL230" s="17" t="s">
        <v>137</v>
      </c>
      <c r="BM230" s="229" t="s">
        <v>359</v>
      </c>
    </row>
    <row r="231" s="12" customFormat="1" ht="22.8" customHeight="1">
      <c r="A231" s="12"/>
      <c r="B231" s="202"/>
      <c r="C231" s="203"/>
      <c r="D231" s="204" t="s">
        <v>73</v>
      </c>
      <c r="E231" s="216" t="s">
        <v>216</v>
      </c>
      <c r="F231" s="216" t="s">
        <v>360</v>
      </c>
      <c r="G231" s="203"/>
      <c r="H231" s="203"/>
      <c r="I231" s="206"/>
      <c r="J231" s="217">
        <f>BK231</f>
        <v>0</v>
      </c>
      <c r="K231" s="203"/>
      <c r="L231" s="208"/>
      <c r="M231" s="209"/>
      <c r="N231" s="210"/>
      <c r="O231" s="210"/>
      <c r="P231" s="211">
        <v>0</v>
      </c>
      <c r="Q231" s="210"/>
      <c r="R231" s="211">
        <v>0</v>
      </c>
      <c r="S231" s="210"/>
      <c r="T231" s="212"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82</v>
      </c>
      <c r="AT231" s="214" t="s">
        <v>73</v>
      </c>
      <c r="AU231" s="214" t="s">
        <v>82</v>
      </c>
      <c r="AY231" s="213" t="s">
        <v>118</v>
      </c>
      <c r="BK231" s="215">
        <v>0</v>
      </c>
    </row>
    <row r="232" s="12" customFormat="1" ht="22.8" customHeight="1">
      <c r="A232" s="12"/>
      <c r="B232" s="202"/>
      <c r="C232" s="203"/>
      <c r="D232" s="204" t="s">
        <v>73</v>
      </c>
      <c r="E232" s="216" t="s">
        <v>361</v>
      </c>
      <c r="F232" s="216" t="s">
        <v>362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SUM(P233:P242)</f>
        <v>0</v>
      </c>
      <c r="Q232" s="210"/>
      <c r="R232" s="211">
        <f>SUM(R233:R242)</f>
        <v>0</v>
      </c>
      <c r="S232" s="210"/>
      <c r="T232" s="212">
        <f>SUM(T233:T242)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82</v>
      </c>
      <c r="AT232" s="214" t="s">
        <v>73</v>
      </c>
      <c r="AU232" s="214" t="s">
        <v>82</v>
      </c>
      <c r="AY232" s="213" t="s">
        <v>118</v>
      </c>
      <c r="BK232" s="215">
        <f>SUM(BK233:BK242)</f>
        <v>0</v>
      </c>
    </row>
    <row r="233" s="2" customFormat="1" ht="16.5" customHeight="1">
      <c r="A233" s="38"/>
      <c r="B233" s="39"/>
      <c r="C233" s="218" t="s">
        <v>363</v>
      </c>
      <c r="D233" s="218" t="s">
        <v>121</v>
      </c>
      <c r="E233" s="219" t="s">
        <v>364</v>
      </c>
      <c r="F233" s="220" t="s">
        <v>365</v>
      </c>
      <c r="G233" s="221" t="s">
        <v>243</v>
      </c>
      <c r="H233" s="222">
        <v>4.2910000000000004</v>
      </c>
      <c r="I233" s="223"/>
      <c r="J233" s="224">
        <f>ROUND(I233*H233,2)</f>
        <v>0</v>
      </c>
      <c r="K233" s="220" t="s">
        <v>125</v>
      </c>
      <c r="L233" s="44"/>
      <c r="M233" s="225" t="s">
        <v>1</v>
      </c>
      <c r="N233" s="226" t="s">
        <v>39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137</v>
      </c>
      <c r="AT233" s="229" t="s">
        <v>121</v>
      </c>
      <c r="AU233" s="229" t="s">
        <v>84</v>
      </c>
      <c r="AY233" s="17" t="s">
        <v>118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82</v>
      </c>
      <c r="BK233" s="230">
        <f>ROUND(I233*H233,2)</f>
        <v>0</v>
      </c>
      <c r="BL233" s="17" t="s">
        <v>137</v>
      </c>
      <c r="BM233" s="229" t="s">
        <v>366</v>
      </c>
    </row>
    <row r="234" s="14" customFormat="1">
      <c r="A234" s="14"/>
      <c r="B234" s="248"/>
      <c r="C234" s="249"/>
      <c r="D234" s="239" t="s">
        <v>175</v>
      </c>
      <c r="E234" s="250" t="s">
        <v>1</v>
      </c>
      <c r="F234" s="251" t="s">
        <v>367</v>
      </c>
      <c r="G234" s="249"/>
      <c r="H234" s="252">
        <v>4.2910000000000004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175</v>
      </c>
      <c r="AU234" s="258" t="s">
        <v>84</v>
      </c>
      <c r="AV234" s="14" t="s">
        <v>84</v>
      </c>
      <c r="AW234" s="14" t="s">
        <v>31</v>
      </c>
      <c r="AX234" s="14" t="s">
        <v>82</v>
      </c>
      <c r="AY234" s="258" t="s">
        <v>118</v>
      </c>
    </row>
    <row r="235" s="2" customFormat="1" ht="24.15" customHeight="1">
      <c r="A235" s="38"/>
      <c r="B235" s="39"/>
      <c r="C235" s="218" t="s">
        <v>368</v>
      </c>
      <c r="D235" s="218" t="s">
        <v>121</v>
      </c>
      <c r="E235" s="219" t="s">
        <v>369</v>
      </c>
      <c r="F235" s="220" t="s">
        <v>370</v>
      </c>
      <c r="G235" s="221" t="s">
        <v>243</v>
      </c>
      <c r="H235" s="222">
        <v>64.364999999999995</v>
      </c>
      <c r="I235" s="223"/>
      <c r="J235" s="224">
        <f>ROUND(I235*H235,2)</f>
        <v>0</v>
      </c>
      <c r="K235" s="220" t="s">
        <v>125</v>
      </c>
      <c r="L235" s="44"/>
      <c r="M235" s="225" t="s">
        <v>1</v>
      </c>
      <c r="N235" s="226" t="s">
        <v>39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137</v>
      </c>
      <c r="AT235" s="229" t="s">
        <v>121</v>
      </c>
      <c r="AU235" s="229" t="s">
        <v>84</v>
      </c>
      <c r="AY235" s="17" t="s">
        <v>118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82</v>
      </c>
      <c r="BK235" s="230">
        <f>ROUND(I235*H235,2)</f>
        <v>0</v>
      </c>
      <c r="BL235" s="17" t="s">
        <v>137</v>
      </c>
      <c r="BM235" s="229" t="s">
        <v>371</v>
      </c>
    </row>
    <row r="236" s="2" customFormat="1">
      <c r="A236" s="38"/>
      <c r="B236" s="39"/>
      <c r="C236" s="40"/>
      <c r="D236" s="239" t="s">
        <v>269</v>
      </c>
      <c r="E236" s="40"/>
      <c r="F236" s="280" t="s">
        <v>372</v>
      </c>
      <c r="G236" s="40"/>
      <c r="H236" s="40"/>
      <c r="I236" s="281"/>
      <c r="J236" s="40"/>
      <c r="K236" s="40"/>
      <c r="L236" s="44"/>
      <c r="M236" s="282"/>
      <c r="N236" s="28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269</v>
      </c>
      <c r="AU236" s="17" t="s">
        <v>84</v>
      </c>
    </row>
    <row r="237" s="14" customFormat="1">
      <c r="A237" s="14"/>
      <c r="B237" s="248"/>
      <c r="C237" s="249"/>
      <c r="D237" s="239" t="s">
        <v>175</v>
      </c>
      <c r="E237" s="250" t="s">
        <v>1</v>
      </c>
      <c r="F237" s="251" t="s">
        <v>367</v>
      </c>
      <c r="G237" s="249"/>
      <c r="H237" s="252">
        <v>4.2910000000000004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175</v>
      </c>
      <c r="AU237" s="258" t="s">
        <v>84</v>
      </c>
      <c r="AV237" s="14" t="s">
        <v>84</v>
      </c>
      <c r="AW237" s="14" t="s">
        <v>31</v>
      </c>
      <c r="AX237" s="14" t="s">
        <v>82</v>
      </c>
      <c r="AY237" s="258" t="s">
        <v>118</v>
      </c>
    </row>
    <row r="238" s="14" customFormat="1">
      <c r="A238" s="14"/>
      <c r="B238" s="248"/>
      <c r="C238" s="249"/>
      <c r="D238" s="239" t="s">
        <v>175</v>
      </c>
      <c r="E238" s="249"/>
      <c r="F238" s="251" t="s">
        <v>373</v>
      </c>
      <c r="G238" s="249"/>
      <c r="H238" s="252">
        <v>64.364999999999995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8" t="s">
        <v>175</v>
      </c>
      <c r="AU238" s="258" t="s">
        <v>84</v>
      </c>
      <c r="AV238" s="14" t="s">
        <v>84</v>
      </c>
      <c r="AW238" s="14" t="s">
        <v>4</v>
      </c>
      <c r="AX238" s="14" t="s">
        <v>82</v>
      </c>
      <c r="AY238" s="258" t="s">
        <v>118</v>
      </c>
    </row>
    <row r="239" s="2" customFormat="1" ht="24.15" customHeight="1">
      <c r="A239" s="38"/>
      <c r="B239" s="39"/>
      <c r="C239" s="218" t="s">
        <v>374</v>
      </c>
      <c r="D239" s="218" t="s">
        <v>121</v>
      </c>
      <c r="E239" s="219" t="s">
        <v>375</v>
      </c>
      <c r="F239" s="220" t="s">
        <v>376</v>
      </c>
      <c r="G239" s="221" t="s">
        <v>243</v>
      </c>
      <c r="H239" s="222">
        <v>4.2910000000000004</v>
      </c>
      <c r="I239" s="223"/>
      <c r="J239" s="224">
        <f>ROUND(I239*H239,2)</f>
        <v>0</v>
      </c>
      <c r="K239" s="220" t="s">
        <v>125</v>
      </c>
      <c r="L239" s="44"/>
      <c r="M239" s="225" t="s">
        <v>1</v>
      </c>
      <c r="N239" s="226" t="s">
        <v>39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137</v>
      </c>
      <c r="AT239" s="229" t="s">
        <v>121</v>
      </c>
      <c r="AU239" s="229" t="s">
        <v>84</v>
      </c>
      <c r="AY239" s="17" t="s">
        <v>118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82</v>
      </c>
      <c r="BK239" s="230">
        <f>ROUND(I239*H239,2)</f>
        <v>0</v>
      </c>
      <c r="BL239" s="17" t="s">
        <v>137</v>
      </c>
      <c r="BM239" s="229" t="s">
        <v>377</v>
      </c>
    </row>
    <row r="240" s="14" customFormat="1">
      <c r="A240" s="14"/>
      <c r="B240" s="248"/>
      <c r="C240" s="249"/>
      <c r="D240" s="239" t="s">
        <v>175</v>
      </c>
      <c r="E240" s="250" t="s">
        <v>1</v>
      </c>
      <c r="F240" s="251" t="s">
        <v>367</v>
      </c>
      <c r="G240" s="249"/>
      <c r="H240" s="252">
        <v>4.2910000000000004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8" t="s">
        <v>175</v>
      </c>
      <c r="AU240" s="258" t="s">
        <v>84</v>
      </c>
      <c r="AV240" s="14" t="s">
        <v>84</v>
      </c>
      <c r="AW240" s="14" t="s">
        <v>31</v>
      </c>
      <c r="AX240" s="14" t="s">
        <v>82</v>
      </c>
      <c r="AY240" s="258" t="s">
        <v>118</v>
      </c>
    </row>
    <row r="241" s="2" customFormat="1" ht="33" customHeight="1">
      <c r="A241" s="38"/>
      <c r="B241" s="39"/>
      <c r="C241" s="218" t="s">
        <v>378</v>
      </c>
      <c r="D241" s="218" t="s">
        <v>121</v>
      </c>
      <c r="E241" s="219" t="s">
        <v>379</v>
      </c>
      <c r="F241" s="220" t="s">
        <v>380</v>
      </c>
      <c r="G241" s="221" t="s">
        <v>243</v>
      </c>
      <c r="H241" s="222">
        <v>4.2910000000000004</v>
      </c>
      <c r="I241" s="223"/>
      <c r="J241" s="224">
        <f>ROUND(I241*H241,2)</f>
        <v>0</v>
      </c>
      <c r="K241" s="220" t="s">
        <v>125</v>
      </c>
      <c r="L241" s="44"/>
      <c r="M241" s="225" t="s">
        <v>1</v>
      </c>
      <c r="N241" s="226" t="s">
        <v>39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137</v>
      </c>
      <c r="AT241" s="229" t="s">
        <v>121</v>
      </c>
      <c r="AU241" s="229" t="s">
        <v>84</v>
      </c>
      <c r="AY241" s="17" t="s">
        <v>118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82</v>
      </c>
      <c r="BK241" s="230">
        <f>ROUND(I241*H241,2)</f>
        <v>0</v>
      </c>
      <c r="BL241" s="17" t="s">
        <v>137</v>
      </c>
      <c r="BM241" s="229" t="s">
        <v>381</v>
      </c>
    </row>
    <row r="242" s="14" customFormat="1">
      <c r="A242" s="14"/>
      <c r="B242" s="248"/>
      <c r="C242" s="249"/>
      <c r="D242" s="239" t="s">
        <v>175</v>
      </c>
      <c r="E242" s="250" t="s">
        <v>1</v>
      </c>
      <c r="F242" s="251" t="s">
        <v>367</v>
      </c>
      <c r="G242" s="249"/>
      <c r="H242" s="252">
        <v>4.2910000000000004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8" t="s">
        <v>175</v>
      </c>
      <c r="AU242" s="258" t="s">
        <v>84</v>
      </c>
      <c r="AV242" s="14" t="s">
        <v>84</v>
      </c>
      <c r="AW242" s="14" t="s">
        <v>31</v>
      </c>
      <c r="AX242" s="14" t="s">
        <v>82</v>
      </c>
      <c r="AY242" s="258" t="s">
        <v>118</v>
      </c>
    </row>
    <row r="243" s="12" customFormat="1" ht="22.8" customHeight="1">
      <c r="A243" s="12"/>
      <c r="B243" s="202"/>
      <c r="C243" s="203"/>
      <c r="D243" s="204" t="s">
        <v>73</v>
      </c>
      <c r="E243" s="216" t="s">
        <v>382</v>
      </c>
      <c r="F243" s="216" t="s">
        <v>383</v>
      </c>
      <c r="G243" s="203"/>
      <c r="H243" s="203"/>
      <c r="I243" s="206"/>
      <c r="J243" s="217">
        <f>BK243</f>
        <v>0</v>
      </c>
      <c r="K243" s="203"/>
      <c r="L243" s="208"/>
      <c r="M243" s="209"/>
      <c r="N243" s="210"/>
      <c r="O243" s="210"/>
      <c r="P243" s="211">
        <f>P244</f>
        <v>0</v>
      </c>
      <c r="Q243" s="210"/>
      <c r="R243" s="211">
        <f>R244</f>
        <v>0</v>
      </c>
      <c r="S243" s="210"/>
      <c r="T243" s="212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3" t="s">
        <v>82</v>
      </c>
      <c r="AT243" s="214" t="s">
        <v>73</v>
      </c>
      <c r="AU243" s="214" t="s">
        <v>82</v>
      </c>
      <c r="AY243" s="213" t="s">
        <v>118</v>
      </c>
      <c r="BK243" s="215">
        <f>BK244</f>
        <v>0</v>
      </c>
    </row>
    <row r="244" s="2" customFormat="1" ht="24.15" customHeight="1">
      <c r="A244" s="38"/>
      <c r="B244" s="39"/>
      <c r="C244" s="218" t="s">
        <v>384</v>
      </c>
      <c r="D244" s="218" t="s">
        <v>121</v>
      </c>
      <c r="E244" s="219" t="s">
        <v>385</v>
      </c>
      <c r="F244" s="220" t="s">
        <v>386</v>
      </c>
      <c r="G244" s="221" t="s">
        <v>243</v>
      </c>
      <c r="H244" s="222">
        <v>51.055999999999997</v>
      </c>
      <c r="I244" s="223"/>
      <c r="J244" s="224">
        <f>ROUND(I244*H244,2)</f>
        <v>0</v>
      </c>
      <c r="K244" s="220" t="s">
        <v>125</v>
      </c>
      <c r="L244" s="44"/>
      <c r="M244" s="231" t="s">
        <v>1</v>
      </c>
      <c r="N244" s="232" t="s">
        <v>39</v>
      </c>
      <c r="O244" s="233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137</v>
      </c>
      <c r="AT244" s="229" t="s">
        <v>121</v>
      </c>
      <c r="AU244" s="229" t="s">
        <v>84</v>
      </c>
      <c r="AY244" s="17" t="s">
        <v>118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82</v>
      </c>
      <c r="BK244" s="230">
        <f>ROUND(I244*H244,2)</f>
        <v>0</v>
      </c>
      <c r="BL244" s="17" t="s">
        <v>137</v>
      </c>
      <c r="BM244" s="229" t="s">
        <v>387</v>
      </c>
    </row>
    <row r="245" s="2" customFormat="1" ht="6.96" customHeight="1">
      <c r="A245" s="38"/>
      <c r="B245" s="66"/>
      <c r="C245" s="67"/>
      <c r="D245" s="67"/>
      <c r="E245" s="67"/>
      <c r="F245" s="67"/>
      <c r="G245" s="67"/>
      <c r="H245" s="67"/>
      <c r="I245" s="67"/>
      <c r="J245" s="67"/>
      <c r="K245" s="67"/>
      <c r="L245" s="44"/>
      <c r="M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</row>
  </sheetData>
  <sheetProtection sheet="1" autoFilter="0" formatColumns="0" formatRows="0" objects="1" scenarios="1" spinCount="100000" saltValue="4L7ABDYlI/RQ87EDqIzhDQ8XhERAsA8SL+wN5pGcgx3bnUgRNNCT1tblMf9PrQK0Pc2BPYrB1Tcr5465hbYV9w==" hashValue="J7ZbPqQlq1YD02RO/k4VzZpAYH/G6heGGULDAhTHb3A3X2GE+1ownxFfPPxAnqqmhOY5cF/OCp4j9TMK3aDw4Q==" algorithmName="SHA-512" password="CC35"/>
  <autoFilter ref="C122:K2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388</v>
      </c>
      <c r="H4" s="20"/>
    </row>
    <row r="5" s="1" customFormat="1" ht="12" customHeight="1">
      <c r="B5" s="20"/>
      <c r="C5" s="284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85" t="s">
        <v>16</v>
      </c>
      <c r="D6" s="286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24. 11. 2025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87"/>
      <c r="C9" s="288" t="s">
        <v>55</v>
      </c>
      <c r="D9" s="289" t="s">
        <v>56</v>
      </c>
      <c r="E9" s="289" t="s">
        <v>104</v>
      </c>
      <c r="F9" s="290" t="s">
        <v>389</v>
      </c>
      <c r="G9" s="191"/>
      <c r="H9" s="287"/>
    </row>
    <row r="10" s="2" customFormat="1" ht="26.4" customHeight="1">
      <c r="A10" s="38"/>
      <c r="B10" s="44"/>
      <c r="C10" s="291" t="s">
        <v>85</v>
      </c>
      <c r="D10" s="291" t="s">
        <v>86</v>
      </c>
      <c r="E10" s="38"/>
      <c r="F10" s="38"/>
      <c r="G10" s="38"/>
      <c r="H10" s="44"/>
    </row>
    <row r="11" s="2" customFormat="1" ht="16.8" customHeight="1">
      <c r="A11" s="38"/>
      <c r="B11" s="44"/>
      <c r="C11" s="292" t="s">
        <v>153</v>
      </c>
      <c r="D11" s="293" t="s">
        <v>154</v>
      </c>
      <c r="E11" s="294" t="s">
        <v>155</v>
      </c>
      <c r="F11" s="295">
        <v>3.0459999999999998</v>
      </c>
      <c r="G11" s="38"/>
      <c r="H11" s="44"/>
    </row>
    <row r="12" s="2" customFormat="1" ht="16.8" customHeight="1">
      <c r="A12" s="38"/>
      <c r="B12" s="44"/>
      <c r="C12" s="296" t="s">
        <v>1</v>
      </c>
      <c r="D12" s="296" t="s">
        <v>184</v>
      </c>
      <c r="E12" s="17" t="s">
        <v>1</v>
      </c>
      <c r="F12" s="297">
        <v>0</v>
      </c>
      <c r="G12" s="38"/>
      <c r="H12" s="44"/>
    </row>
    <row r="13" s="2" customFormat="1" ht="16.8" customHeight="1">
      <c r="A13" s="38"/>
      <c r="B13" s="44"/>
      <c r="C13" s="296" t="s">
        <v>1</v>
      </c>
      <c r="D13" s="296" t="s">
        <v>185</v>
      </c>
      <c r="E13" s="17" t="s">
        <v>1</v>
      </c>
      <c r="F13" s="297">
        <v>3.0459999999999998</v>
      </c>
      <c r="G13" s="38"/>
      <c r="H13" s="44"/>
    </row>
    <row r="14" s="2" customFormat="1" ht="16.8" customHeight="1">
      <c r="A14" s="38"/>
      <c r="B14" s="44"/>
      <c r="C14" s="296" t="s">
        <v>153</v>
      </c>
      <c r="D14" s="296" t="s">
        <v>180</v>
      </c>
      <c r="E14" s="17" t="s">
        <v>1</v>
      </c>
      <c r="F14" s="297">
        <v>3.0459999999999998</v>
      </c>
      <c r="G14" s="38"/>
      <c r="H14" s="44"/>
    </row>
    <row r="15" s="2" customFormat="1" ht="16.8" customHeight="1">
      <c r="A15" s="38"/>
      <c r="B15" s="44"/>
      <c r="C15" s="298" t="s">
        <v>390</v>
      </c>
      <c r="D15" s="38"/>
      <c r="E15" s="38"/>
      <c r="F15" s="38"/>
      <c r="G15" s="38"/>
      <c r="H15" s="44"/>
    </row>
    <row r="16" s="2" customFormat="1" ht="16.8" customHeight="1">
      <c r="A16" s="38"/>
      <c r="B16" s="44"/>
      <c r="C16" s="296" t="s">
        <v>181</v>
      </c>
      <c r="D16" s="296" t="s">
        <v>182</v>
      </c>
      <c r="E16" s="17" t="s">
        <v>155</v>
      </c>
      <c r="F16" s="297">
        <v>1.5229999999999999</v>
      </c>
      <c r="G16" s="38"/>
      <c r="H16" s="44"/>
    </row>
    <row r="17" s="2" customFormat="1" ht="16.8" customHeight="1">
      <c r="A17" s="38"/>
      <c r="B17" s="44"/>
      <c r="C17" s="296" t="s">
        <v>188</v>
      </c>
      <c r="D17" s="296" t="s">
        <v>189</v>
      </c>
      <c r="E17" s="17" t="s">
        <v>155</v>
      </c>
      <c r="F17" s="297">
        <v>1.371</v>
      </c>
      <c r="G17" s="38"/>
      <c r="H17" s="44"/>
    </row>
    <row r="18" s="2" customFormat="1" ht="16.8" customHeight="1">
      <c r="A18" s="38"/>
      <c r="B18" s="44"/>
      <c r="C18" s="296" t="s">
        <v>192</v>
      </c>
      <c r="D18" s="296" t="s">
        <v>193</v>
      </c>
      <c r="E18" s="17" t="s">
        <v>155</v>
      </c>
      <c r="F18" s="297">
        <v>0.152</v>
      </c>
      <c r="G18" s="38"/>
      <c r="H18" s="44"/>
    </row>
    <row r="19" s="2" customFormat="1">
      <c r="A19" s="38"/>
      <c r="B19" s="44"/>
      <c r="C19" s="296" t="s">
        <v>221</v>
      </c>
      <c r="D19" s="296" t="s">
        <v>222</v>
      </c>
      <c r="E19" s="17" t="s">
        <v>155</v>
      </c>
      <c r="F19" s="297">
        <v>28.158999999999999</v>
      </c>
      <c r="G19" s="38"/>
      <c r="H19" s="44"/>
    </row>
    <row r="20" s="2" customFormat="1">
      <c r="A20" s="38"/>
      <c r="B20" s="44"/>
      <c r="C20" s="296" t="s">
        <v>233</v>
      </c>
      <c r="D20" s="296" t="s">
        <v>234</v>
      </c>
      <c r="E20" s="17" t="s">
        <v>155</v>
      </c>
      <c r="F20" s="297">
        <v>14.943</v>
      </c>
      <c r="G20" s="38"/>
      <c r="H20" s="44"/>
    </row>
    <row r="21" s="2" customFormat="1">
      <c r="A21" s="38"/>
      <c r="B21" s="44"/>
      <c r="C21" s="296" t="s">
        <v>241</v>
      </c>
      <c r="D21" s="296" t="s">
        <v>242</v>
      </c>
      <c r="E21" s="17" t="s">
        <v>243</v>
      </c>
      <c r="F21" s="297">
        <v>61.265999999999998</v>
      </c>
      <c r="G21" s="38"/>
      <c r="H21" s="44"/>
    </row>
    <row r="22" s="2" customFormat="1" ht="16.8" customHeight="1">
      <c r="A22" s="38"/>
      <c r="B22" s="44"/>
      <c r="C22" s="296" t="s">
        <v>237</v>
      </c>
      <c r="D22" s="296" t="s">
        <v>238</v>
      </c>
      <c r="E22" s="17" t="s">
        <v>155</v>
      </c>
      <c r="F22" s="297">
        <v>29.885999999999999</v>
      </c>
      <c r="G22" s="38"/>
      <c r="H22" s="44"/>
    </row>
    <row r="23" s="2" customFormat="1" ht="16.8" customHeight="1">
      <c r="A23" s="38"/>
      <c r="B23" s="44"/>
      <c r="C23" s="296" t="s">
        <v>266</v>
      </c>
      <c r="D23" s="296" t="s">
        <v>267</v>
      </c>
      <c r="E23" s="17" t="s">
        <v>155</v>
      </c>
      <c r="F23" s="297">
        <v>14.122999999999999</v>
      </c>
      <c r="G23" s="38"/>
      <c r="H23" s="44"/>
    </row>
    <row r="24" s="2" customFormat="1" ht="16.8" customHeight="1">
      <c r="A24" s="38"/>
      <c r="B24" s="44"/>
      <c r="C24" s="292" t="s">
        <v>157</v>
      </c>
      <c r="D24" s="293" t="s">
        <v>158</v>
      </c>
      <c r="E24" s="294" t="s">
        <v>155</v>
      </c>
      <c r="F24" s="295">
        <v>26.84</v>
      </c>
      <c r="G24" s="38"/>
      <c r="H24" s="44"/>
    </row>
    <row r="25" s="2" customFormat="1" ht="16.8" customHeight="1">
      <c r="A25" s="38"/>
      <c r="B25" s="44"/>
      <c r="C25" s="296" t="s">
        <v>1</v>
      </c>
      <c r="D25" s="296" t="s">
        <v>199</v>
      </c>
      <c r="E25" s="17" t="s">
        <v>1</v>
      </c>
      <c r="F25" s="297">
        <v>0</v>
      </c>
      <c r="G25" s="38"/>
      <c r="H25" s="44"/>
    </row>
    <row r="26" s="2" customFormat="1" ht="16.8" customHeight="1">
      <c r="A26" s="38"/>
      <c r="B26" s="44"/>
      <c r="C26" s="296" t="s">
        <v>1</v>
      </c>
      <c r="D26" s="296" t="s">
        <v>200</v>
      </c>
      <c r="E26" s="17" t="s">
        <v>1</v>
      </c>
      <c r="F26" s="297">
        <v>26.84</v>
      </c>
      <c r="G26" s="38"/>
      <c r="H26" s="44"/>
    </row>
    <row r="27" s="2" customFormat="1" ht="16.8" customHeight="1">
      <c r="A27" s="38"/>
      <c r="B27" s="44"/>
      <c r="C27" s="296" t="s">
        <v>157</v>
      </c>
      <c r="D27" s="296" t="s">
        <v>180</v>
      </c>
      <c r="E27" s="17" t="s">
        <v>1</v>
      </c>
      <c r="F27" s="297">
        <v>26.84</v>
      </c>
      <c r="G27" s="38"/>
      <c r="H27" s="44"/>
    </row>
    <row r="28" s="2" customFormat="1" ht="16.8" customHeight="1">
      <c r="A28" s="38"/>
      <c r="B28" s="44"/>
      <c r="C28" s="298" t="s">
        <v>390</v>
      </c>
      <c r="D28" s="38"/>
      <c r="E28" s="38"/>
      <c r="F28" s="38"/>
      <c r="G28" s="38"/>
      <c r="H28" s="44"/>
    </row>
    <row r="29" s="2" customFormat="1">
      <c r="A29" s="38"/>
      <c r="B29" s="44"/>
      <c r="C29" s="296" t="s">
        <v>196</v>
      </c>
      <c r="D29" s="296" t="s">
        <v>197</v>
      </c>
      <c r="E29" s="17" t="s">
        <v>155</v>
      </c>
      <c r="F29" s="297">
        <v>13.42</v>
      </c>
      <c r="G29" s="38"/>
      <c r="H29" s="44"/>
    </row>
    <row r="30" s="2" customFormat="1">
      <c r="A30" s="38"/>
      <c r="B30" s="44"/>
      <c r="C30" s="296" t="s">
        <v>202</v>
      </c>
      <c r="D30" s="296" t="s">
        <v>203</v>
      </c>
      <c r="E30" s="17" t="s">
        <v>155</v>
      </c>
      <c r="F30" s="297">
        <v>12.077999999999999</v>
      </c>
      <c r="G30" s="38"/>
      <c r="H30" s="44"/>
    </row>
    <row r="31" s="2" customFormat="1">
      <c r="A31" s="38"/>
      <c r="B31" s="44"/>
      <c r="C31" s="296" t="s">
        <v>206</v>
      </c>
      <c r="D31" s="296" t="s">
        <v>207</v>
      </c>
      <c r="E31" s="17" t="s">
        <v>155</v>
      </c>
      <c r="F31" s="297">
        <v>1.3420000000000001</v>
      </c>
      <c r="G31" s="38"/>
      <c r="H31" s="44"/>
    </row>
    <row r="32" s="2" customFormat="1">
      <c r="A32" s="38"/>
      <c r="B32" s="44"/>
      <c r="C32" s="296" t="s">
        <v>221</v>
      </c>
      <c r="D32" s="296" t="s">
        <v>222</v>
      </c>
      <c r="E32" s="17" t="s">
        <v>155</v>
      </c>
      <c r="F32" s="297">
        <v>28.158999999999999</v>
      </c>
      <c r="G32" s="38"/>
      <c r="H32" s="44"/>
    </row>
    <row r="33" s="2" customFormat="1">
      <c r="A33" s="38"/>
      <c r="B33" s="44"/>
      <c r="C33" s="296" t="s">
        <v>233</v>
      </c>
      <c r="D33" s="296" t="s">
        <v>234</v>
      </c>
      <c r="E33" s="17" t="s">
        <v>155</v>
      </c>
      <c r="F33" s="297">
        <v>14.943</v>
      </c>
      <c r="G33" s="38"/>
      <c r="H33" s="44"/>
    </row>
    <row r="34" s="2" customFormat="1">
      <c r="A34" s="38"/>
      <c r="B34" s="44"/>
      <c r="C34" s="296" t="s">
        <v>241</v>
      </c>
      <c r="D34" s="296" t="s">
        <v>242</v>
      </c>
      <c r="E34" s="17" t="s">
        <v>243</v>
      </c>
      <c r="F34" s="297">
        <v>61.265999999999998</v>
      </c>
      <c r="G34" s="38"/>
      <c r="H34" s="44"/>
    </row>
    <row r="35" s="2" customFormat="1" ht="16.8" customHeight="1">
      <c r="A35" s="38"/>
      <c r="B35" s="44"/>
      <c r="C35" s="296" t="s">
        <v>237</v>
      </c>
      <c r="D35" s="296" t="s">
        <v>238</v>
      </c>
      <c r="E35" s="17" t="s">
        <v>155</v>
      </c>
      <c r="F35" s="297">
        <v>29.885999999999999</v>
      </c>
      <c r="G35" s="38"/>
      <c r="H35" s="44"/>
    </row>
    <row r="36" s="2" customFormat="1" ht="16.8" customHeight="1">
      <c r="A36" s="38"/>
      <c r="B36" s="44"/>
      <c r="C36" s="296" t="s">
        <v>266</v>
      </c>
      <c r="D36" s="296" t="s">
        <v>267</v>
      </c>
      <c r="E36" s="17" t="s">
        <v>155</v>
      </c>
      <c r="F36" s="297">
        <v>14.122999999999999</v>
      </c>
      <c r="G36" s="38"/>
      <c r="H36" s="44"/>
    </row>
    <row r="37" s="2" customFormat="1" ht="16.8" customHeight="1">
      <c r="A37" s="38"/>
      <c r="B37" s="44"/>
      <c r="C37" s="292" t="s">
        <v>279</v>
      </c>
      <c r="D37" s="293" t="s">
        <v>391</v>
      </c>
      <c r="E37" s="294" t="s">
        <v>155</v>
      </c>
      <c r="F37" s="295">
        <v>14.122999999999999</v>
      </c>
      <c r="G37" s="38"/>
      <c r="H37" s="44"/>
    </row>
    <row r="38" s="2" customFormat="1" ht="16.8" customHeight="1">
      <c r="A38" s="38"/>
      <c r="B38" s="44"/>
      <c r="C38" s="296" t="s">
        <v>1</v>
      </c>
      <c r="D38" s="296" t="s">
        <v>271</v>
      </c>
      <c r="E38" s="17" t="s">
        <v>1</v>
      </c>
      <c r="F38" s="297">
        <v>0</v>
      </c>
      <c r="G38" s="38"/>
      <c r="H38" s="44"/>
    </row>
    <row r="39" s="2" customFormat="1" ht="16.8" customHeight="1">
      <c r="A39" s="38"/>
      <c r="B39" s="44"/>
      <c r="C39" s="296" t="s">
        <v>1</v>
      </c>
      <c r="D39" s="296" t="s">
        <v>272</v>
      </c>
      <c r="E39" s="17" t="s">
        <v>1</v>
      </c>
      <c r="F39" s="297">
        <v>29.885999999999999</v>
      </c>
      <c r="G39" s="38"/>
      <c r="H39" s="44"/>
    </row>
    <row r="40" s="2" customFormat="1" ht="16.8" customHeight="1">
      <c r="A40" s="38"/>
      <c r="B40" s="44"/>
      <c r="C40" s="296" t="s">
        <v>1</v>
      </c>
      <c r="D40" s="296" t="s">
        <v>273</v>
      </c>
      <c r="E40" s="17" t="s">
        <v>1</v>
      </c>
      <c r="F40" s="297">
        <v>0</v>
      </c>
      <c r="G40" s="38"/>
      <c r="H40" s="44"/>
    </row>
    <row r="41" s="2" customFormat="1" ht="16.8" customHeight="1">
      <c r="A41" s="38"/>
      <c r="B41" s="44"/>
      <c r="C41" s="296" t="s">
        <v>1</v>
      </c>
      <c r="D41" s="296" t="s">
        <v>274</v>
      </c>
      <c r="E41" s="17" t="s">
        <v>1</v>
      </c>
      <c r="F41" s="297">
        <v>-2.1000000000000001</v>
      </c>
      <c r="G41" s="38"/>
      <c r="H41" s="44"/>
    </row>
    <row r="42" s="2" customFormat="1" ht="16.8" customHeight="1">
      <c r="A42" s="38"/>
      <c r="B42" s="44"/>
      <c r="C42" s="296" t="s">
        <v>1</v>
      </c>
      <c r="D42" s="296" t="s">
        <v>275</v>
      </c>
      <c r="E42" s="17" t="s">
        <v>1</v>
      </c>
      <c r="F42" s="297">
        <v>0</v>
      </c>
      <c r="G42" s="38"/>
      <c r="H42" s="44"/>
    </row>
    <row r="43" s="2" customFormat="1" ht="16.8" customHeight="1">
      <c r="A43" s="38"/>
      <c r="B43" s="44"/>
      <c r="C43" s="296" t="s">
        <v>1</v>
      </c>
      <c r="D43" s="296" t="s">
        <v>276</v>
      </c>
      <c r="E43" s="17" t="s">
        <v>1</v>
      </c>
      <c r="F43" s="297">
        <v>-12.6</v>
      </c>
      <c r="G43" s="38"/>
      <c r="H43" s="44"/>
    </row>
    <row r="44" s="2" customFormat="1" ht="16.8" customHeight="1">
      <c r="A44" s="38"/>
      <c r="B44" s="44"/>
      <c r="C44" s="296" t="s">
        <v>1</v>
      </c>
      <c r="D44" s="296" t="s">
        <v>277</v>
      </c>
      <c r="E44" s="17" t="s">
        <v>1</v>
      </c>
      <c r="F44" s="297">
        <v>0</v>
      </c>
      <c r="G44" s="38"/>
      <c r="H44" s="44"/>
    </row>
    <row r="45" s="2" customFormat="1" ht="16.8" customHeight="1">
      <c r="A45" s="38"/>
      <c r="B45" s="44"/>
      <c r="C45" s="296" t="s">
        <v>1</v>
      </c>
      <c r="D45" s="296" t="s">
        <v>184</v>
      </c>
      <c r="E45" s="17" t="s">
        <v>1</v>
      </c>
      <c r="F45" s="297">
        <v>0</v>
      </c>
      <c r="G45" s="38"/>
      <c r="H45" s="44"/>
    </row>
    <row r="46" s="2" customFormat="1" ht="16.8" customHeight="1">
      <c r="A46" s="38"/>
      <c r="B46" s="44"/>
      <c r="C46" s="296" t="s">
        <v>1</v>
      </c>
      <c r="D46" s="296" t="s">
        <v>278</v>
      </c>
      <c r="E46" s="17" t="s">
        <v>1</v>
      </c>
      <c r="F46" s="297">
        <v>-1.0629999999999999</v>
      </c>
      <c r="G46" s="38"/>
      <c r="H46" s="44"/>
    </row>
    <row r="47" s="2" customFormat="1" ht="16.8" customHeight="1">
      <c r="A47" s="38"/>
      <c r="B47" s="44"/>
      <c r="C47" s="296" t="s">
        <v>279</v>
      </c>
      <c r="D47" s="296" t="s">
        <v>180</v>
      </c>
      <c r="E47" s="17" t="s">
        <v>1</v>
      </c>
      <c r="F47" s="297">
        <v>14.122999999999999</v>
      </c>
      <c r="G47" s="38"/>
      <c r="H47" s="44"/>
    </row>
    <row r="48" s="2" customFormat="1" ht="16.8" customHeight="1">
      <c r="A48" s="38"/>
      <c r="B48" s="44"/>
      <c r="C48" s="298" t="s">
        <v>390</v>
      </c>
      <c r="D48" s="38"/>
      <c r="E48" s="38"/>
      <c r="F48" s="38"/>
      <c r="G48" s="38"/>
      <c r="H48" s="44"/>
    </row>
    <row r="49" s="2" customFormat="1" ht="16.8" customHeight="1">
      <c r="A49" s="38"/>
      <c r="B49" s="44"/>
      <c r="C49" s="296" t="s">
        <v>266</v>
      </c>
      <c r="D49" s="296" t="s">
        <v>267</v>
      </c>
      <c r="E49" s="17" t="s">
        <v>155</v>
      </c>
      <c r="F49" s="297">
        <v>14.122999999999999</v>
      </c>
      <c r="G49" s="38"/>
      <c r="H49" s="44"/>
    </row>
    <row r="50" s="2" customFormat="1" ht="16.8" customHeight="1">
      <c r="A50" s="38"/>
      <c r="B50" s="44"/>
      <c r="C50" s="296" t="s">
        <v>261</v>
      </c>
      <c r="D50" s="296" t="s">
        <v>262</v>
      </c>
      <c r="E50" s="17" t="s">
        <v>243</v>
      </c>
      <c r="F50" s="297">
        <v>25.420999999999999</v>
      </c>
      <c r="G50" s="38"/>
      <c r="H50" s="44"/>
    </row>
    <row r="51" s="2" customFormat="1" ht="7.44" customHeight="1">
      <c r="A51" s="38"/>
      <c r="B51" s="170"/>
      <c r="C51" s="171"/>
      <c r="D51" s="171"/>
      <c r="E51" s="171"/>
      <c r="F51" s="171"/>
      <c r="G51" s="171"/>
      <c r="H51" s="44"/>
    </row>
    <row r="52" s="2" customFormat="1">
      <c r="A52" s="38"/>
      <c r="B52" s="38"/>
      <c r="C52" s="38"/>
      <c r="D52" s="38"/>
      <c r="E52" s="38"/>
      <c r="F52" s="38"/>
      <c r="G52" s="38"/>
      <c r="H52" s="38"/>
    </row>
  </sheetData>
  <sheetProtection sheet="1" formatColumns="0" formatRows="0" objects="1" scenarios="1" spinCount="100000" saltValue="Gbe7qMaSvDI5QRW5G8VDj3PtbcQs3VGpAsa4dUIFokICDL3dgt6viLBxnjCiyX7RtMIg8sZY5YK8GejjYkzFiw==" hashValue="z/E3mccJQBJ6eQ8pATjH+z9F9k3dDfOuxfyr8DCfesHA8H7sWrJd4Z82h1Gu/BRVBY4hBj/Zt9OaTP6P1s4I7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Kučera Marek</dc:creator>
  <cp:lastModifiedBy>Kučera Marek</cp:lastModifiedBy>
  <dcterms:created xsi:type="dcterms:W3CDTF">2025-11-24T13:49:56Z</dcterms:created>
  <dcterms:modified xsi:type="dcterms:W3CDTF">2025-11-24T13:49:58Z</dcterms:modified>
</cp:coreProperties>
</file>